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67C4DF03-BACB-4D73-9FE6-221106E8A29A}"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3" i="10" l="1"/>
  <c r="N93" i="10"/>
  <c r="L93" i="10"/>
  <c r="P93" i="10" s="1"/>
  <c r="J93" i="10"/>
  <c r="H93" i="10"/>
  <c r="Q92" i="10"/>
  <c r="S92" i="10" s="1"/>
  <c r="T92" i="10" s="1"/>
  <c r="N92" i="10"/>
  <c r="L92" i="10"/>
  <c r="J92" i="10"/>
  <c r="H92" i="10"/>
  <c r="P92" i="10" s="1"/>
  <c r="Q91" i="10"/>
  <c r="N91" i="10"/>
  <c r="L91" i="10"/>
  <c r="P91" i="10" s="1"/>
  <c r="J91" i="10"/>
  <c r="H91" i="10"/>
  <c r="Q90" i="10"/>
  <c r="N90" i="10"/>
  <c r="L90" i="10"/>
  <c r="J90" i="10"/>
  <c r="H90" i="10"/>
  <c r="P90" i="10" s="1"/>
  <c r="Q89" i="10"/>
  <c r="N89" i="10"/>
  <c r="L89" i="10"/>
  <c r="P89" i="10" s="1"/>
  <c r="J89" i="10"/>
  <c r="H89" i="10"/>
  <c r="Q88" i="10"/>
  <c r="N88" i="10"/>
  <c r="L88" i="10"/>
  <c r="J88" i="10"/>
  <c r="H88" i="10"/>
  <c r="P88" i="10" s="1"/>
  <c r="Q87" i="10"/>
  <c r="N87" i="10"/>
  <c r="L87" i="10"/>
  <c r="P87" i="10" s="1"/>
  <c r="J87" i="10"/>
  <c r="H87" i="10"/>
  <c r="Q86" i="10"/>
  <c r="S86" i="10" s="1"/>
  <c r="T86" i="10" s="1"/>
  <c r="N86" i="10"/>
  <c r="L86" i="10"/>
  <c r="J86" i="10"/>
  <c r="H86" i="10"/>
  <c r="P86" i="10" s="1"/>
  <c r="Q85" i="10"/>
  <c r="S85" i="10" s="1"/>
  <c r="T85" i="10" s="1"/>
  <c r="N85" i="10"/>
  <c r="L85" i="10"/>
  <c r="P85" i="10" s="1"/>
  <c r="J85" i="10"/>
  <c r="H85" i="10"/>
  <c r="Q84" i="10"/>
  <c r="N84" i="10"/>
  <c r="L84" i="10"/>
  <c r="J84" i="10"/>
  <c r="H84" i="10"/>
  <c r="P84" i="10" s="1"/>
  <c r="Q83" i="10"/>
  <c r="N83" i="10"/>
  <c r="L83" i="10"/>
  <c r="P83" i="10" s="1"/>
  <c r="J83" i="10"/>
  <c r="H83" i="10"/>
  <c r="Q82" i="10"/>
  <c r="N82" i="10"/>
  <c r="L82" i="10"/>
  <c r="J82" i="10"/>
  <c r="H82" i="10"/>
  <c r="P82" i="10" s="1"/>
  <c r="Q81" i="10"/>
  <c r="N81" i="10"/>
  <c r="L81" i="10"/>
  <c r="P81" i="10" s="1"/>
  <c r="J81" i="10"/>
  <c r="H81" i="10"/>
  <c r="Q80" i="10"/>
  <c r="N80" i="10"/>
  <c r="L80" i="10"/>
  <c r="J80" i="10"/>
  <c r="H80" i="10"/>
  <c r="P80" i="10" s="1"/>
  <c r="Q79" i="10"/>
  <c r="S79" i="10" s="1"/>
  <c r="T79" i="10" s="1"/>
  <c r="N79" i="10"/>
  <c r="L79" i="10"/>
  <c r="P79" i="10" s="1"/>
  <c r="J79" i="10"/>
  <c r="H79" i="10"/>
  <c r="Q78" i="10"/>
  <c r="N78" i="10"/>
  <c r="L78" i="10"/>
  <c r="J78" i="10"/>
  <c r="H78" i="10"/>
  <c r="P78" i="10" s="1"/>
  <c r="Q77" i="10"/>
  <c r="N77" i="10"/>
  <c r="L77" i="10"/>
  <c r="P77" i="10" s="1"/>
  <c r="J77" i="10"/>
  <c r="H77" i="10"/>
  <c r="Q76" i="10"/>
  <c r="S76" i="10" s="1"/>
  <c r="T76" i="10" s="1"/>
  <c r="N76" i="10"/>
  <c r="L76" i="10"/>
  <c r="J76" i="10"/>
  <c r="H76" i="10"/>
  <c r="P76" i="10" s="1"/>
  <c r="Q75" i="10"/>
  <c r="N75" i="10"/>
  <c r="L75" i="10"/>
  <c r="P75" i="10" s="1"/>
  <c r="J75" i="10"/>
  <c r="H75" i="10"/>
  <c r="Q74" i="10"/>
  <c r="N74" i="10"/>
  <c r="L74" i="10"/>
  <c r="J74" i="10"/>
  <c r="H74" i="10"/>
  <c r="P74" i="10" s="1"/>
  <c r="Q73" i="10"/>
  <c r="N73" i="10"/>
  <c r="L73" i="10"/>
  <c r="P73" i="10" s="1"/>
  <c r="J73" i="10"/>
  <c r="H73" i="10"/>
  <c r="Q72" i="10"/>
  <c r="N72" i="10"/>
  <c r="L72" i="10"/>
  <c r="J72" i="10"/>
  <c r="H72" i="10"/>
  <c r="P72" i="10" s="1"/>
  <c r="Q71" i="10"/>
  <c r="N71" i="10"/>
  <c r="L71" i="10"/>
  <c r="P71" i="10" s="1"/>
  <c r="J71" i="10"/>
  <c r="H71" i="10"/>
  <c r="Q70" i="10"/>
  <c r="S70" i="10" s="1"/>
  <c r="T70" i="10" s="1"/>
  <c r="N70" i="10"/>
  <c r="L70" i="10"/>
  <c r="J70" i="10"/>
  <c r="H70" i="10"/>
  <c r="P70" i="10" s="1"/>
  <c r="Q69" i="10"/>
  <c r="S69" i="10" s="1"/>
  <c r="T69" i="10" s="1"/>
  <c r="N69" i="10"/>
  <c r="L69" i="10"/>
  <c r="P69" i="10" s="1"/>
  <c r="J69" i="10"/>
  <c r="H69" i="10"/>
  <c r="Q68" i="10"/>
  <c r="N68" i="10"/>
  <c r="L68" i="10"/>
  <c r="J68" i="10"/>
  <c r="H68" i="10"/>
  <c r="P68" i="10" s="1"/>
  <c r="Q67" i="10"/>
  <c r="N67" i="10"/>
  <c r="L67" i="10"/>
  <c r="P67" i="10" s="1"/>
  <c r="J67" i="10"/>
  <c r="H67" i="10"/>
  <c r="Q66" i="10"/>
  <c r="N66" i="10"/>
  <c r="L66" i="10"/>
  <c r="J66" i="10"/>
  <c r="H66" i="10"/>
  <c r="P66" i="10" s="1"/>
  <c r="Q65" i="10"/>
  <c r="N65" i="10"/>
  <c r="L65" i="10"/>
  <c r="P65" i="10" s="1"/>
  <c r="J65" i="10"/>
  <c r="H65" i="10"/>
  <c r="Q64" i="10"/>
  <c r="N64" i="10"/>
  <c r="L64" i="10"/>
  <c r="J64" i="10"/>
  <c r="H64" i="10"/>
  <c r="P64" i="10" s="1"/>
  <c r="Q63" i="10"/>
  <c r="S63" i="10" s="1"/>
  <c r="T63" i="10" s="1"/>
  <c r="N63" i="10"/>
  <c r="L63" i="10"/>
  <c r="P63" i="10" s="1"/>
  <c r="J63" i="10"/>
  <c r="H63" i="10"/>
  <c r="Q62" i="10"/>
  <c r="N62" i="10"/>
  <c r="L62" i="10"/>
  <c r="J62" i="10"/>
  <c r="H62" i="10"/>
  <c r="P62" i="10" s="1"/>
  <c r="Q61" i="10"/>
  <c r="N61" i="10"/>
  <c r="L61" i="10"/>
  <c r="P61" i="10" s="1"/>
  <c r="J61" i="10"/>
  <c r="H61" i="10"/>
  <c r="Q60" i="10"/>
  <c r="S60" i="10" s="1"/>
  <c r="T60" i="10" s="1"/>
  <c r="N60" i="10"/>
  <c r="L60" i="10"/>
  <c r="J60" i="10"/>
  <c r="H60" i="10"/>
  <c r="P60" i="10" s="1"/>
  <c r="Q14" i="10"/>
  <c r="N14" i="10"/>
  <c r="L14" i="10"/>
  <c r="J14" i="10"/>
  <c r="H14" i="10"/>
  <c r="Q13" i="10"/>
  <c r="N13" i="10"/>
  <c r="L13" i="10"/>
  <c r="J13" i="10"/>
  <c r="H13" i="10"/>
  <c r="Q12" i="10"/>
  <c r="N12" i="10"/>
  <c r="L12" i="10"/>
  <c r="J12" i="10"/>
  <c r="H12" i="10"/>
  <c r="Q59" i="10"/>
  <c r="N59" i="10"/>
  <c r="L59" i="10"/>
  <c r="J59" i="10"/>
  <c r="Q58" i="10"/>
  <c r="N58" i="10"/>
  <c r="L58" i="10"/>
  <c r="J58" i="10"/>
  <c r="Q57" i="10"/>
  <c r="N57" i="10"/>
  <c r="L57" i="10"/>
  <c r="J57" i="10"/>
  <c r="Q56" i="10"/>
  <c r="N56" i="10"/>
  <c r="L56" i="10"/>
  <c r="J56" i="10"/>
  <c r="Q55" i="10"/>
  <c r="N55" i="10"/>
  <c r="L55" i="10"/>
  <c r="J55" i="10"/>
  <c r="Q54" i="10"/>
  <c r="N54" i="10"/>
  <c r="L54" i="10"/>
  <c r="J54" i="10"/>
  <c r="Q53" i="10"/>
  <c r="N53" i="10"/>
  <c r="L53" i="10"/>
  <c r="J53"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S87" i="10" l="1"/>
  <c r="T87" i="10" s="1"/>
  <c r="S80" i="10"/>
  <c r="T80" i="10" s="1"/>
  <c r="S93" i="10"/>
  <c r="T93" i="10" s="1"/>
  <c r="S84" i="10"/>
  <c r="T84" i="10" s="1"/>
  <c r="S65" i="10"/>
  <c r="T65" i="10" s="1"/>
  <c r="S81" i="10"/>
  <c r="T81" i="10" s="1"/>
  <c r="S89" i="10"/>
  <c r="T89" i="10" s="1"/>
  <c r="S78" i="10"/>
  <c r="T78" i="10" s="1"/>
  <c r="S73" i="10"/>
  <c r="T73" i="10" s="1"/>
  <c r="S83" i="10"/>
  <c r="T83" i="10" s="1"/>
  <c r="S90" i="10"/>
  <c r="T90" i="10" s="1"/>
  <c r="S68" i="10"/>
  <c r="T68" i="10" s="1"/>
  <c r="S62" i="10"/>
  <c r="T62" i="10" s="1"/>
  <c r="S75" i="10"/>
  <c r="T75" i="10" s="1"/>
  <c r="S91" i="10"/>
  <c r="T91" i="10" s="1"/>
  <c r="S67" i="10"/>
  <c r="T67" i="10" s="1"/>
  <c r="S64" i="10"/>
  <c r="T64" i="10" s="1"/>
  <c r="S61" i="10"/>
  <c r="T61" i="10" s="1"/>
  <c r="S77" i="10"/>
  <c r="T77" i="10" s="1"/>
  <c r="S74" i="10"/>
  <c r="T74" i="10" s="1"/>
  <c r="S71" i="10"/>
  <c r="T71" i="10" s="1"/>
  <c r="S72" i="10"/>
  <c r="T72" i="10" s="1"/>
  <c r="S88" i="10"/>
  <c r="T88" i="10" s="1"/>
  <c r="S66" i="10"/>
  <c r="T66" i="10" s="1"/>
  <c r="S82" i="10"/>
  <c r="T82" i="10" s="1"/>
  <c r="P14" i="10"/>
  <c r="S14" i="10" s="1"/>
  <c r="T14" i="10" s="1"/>
  <c r="P15" i="10"/>
  <c r="S15" i="10" s="1"/>
  <c r="T15" i="10" s="1"/>
  <c r="P57" i="10"/>
  <c r="S57" i="10" s="1"/>
  <c r="T57"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59" i="10"/>
  <c r="S59" i="10" s="1"/>
  <c r="T59"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55" i="10"/>
  <c r="S55" i="10" s="1"/>
  <c r="T55"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53" i="10"/>
  <c r="S53" i="10" s="1"/>
  <c r="T53" i="10" s="1"/>
  <c r="P44" i="10"/>
  <c r="S44" i="10" s="1"/>
  <c r="T44" i="10" s="1"/>
  <c r="P56" i="10"/>
  <c r="S56" i="10" s="1"/>
  <c r="T56" i="10" s="1"/>
  <c r="P25" i="10"/>
  <c r="S25" i="10" s="1"/>
  <c r="T25" i="10" s="1"/>
  <c r="P45" i="10"/>
  <c r="S45" i="10" s="1"/>
  <c r="T45" i="10" s="1"/>
  <c r="P30" i="10"/>
  <c r="S30" i="10" s="1"/>
  <c r="T30" i="10" s="1"/>
  <c r="P42" i="10"/>
  <c r="S42" i="10" s="1"/>
  <c r="T42" i="10" s="1"/>
  <c r="P58" i="10"/>
  <c r="S58" i="10" s="1"/>
  <c r="T58" i="10" s="1"/>
  <c r="P34" i="10"/>
  <c r="S34" i="10" s="1"/>
  <c r="T34" i="10" s="1"/>
  <c r="P20" i="10"/>
  <c r="S20" i="10" s="1"/>
  <c r="T20" i="10" s="1"/>
  <c r="P22" i="10"/>
  <c r="S22" i="10" s="1"/>
  <c r="T22" i="10" s="1"/>
  <c r="P38" i="10"/>
  <c r="S38" i="10" s="1"/>
  <c r="T38" i="10" s="1"/>
  <c r="P54" i="10"/>
  <c r="S54" i="10" s="1"/>
  <c r="T54" i="10" s="1"/>
  <c r="P17" i="10"/>
  <c r="S17" i="10" s="1"/>
  <c r="T17" i="10" s="1"/>
  <c r="Q10" i="10"/>
  <c r="N10" i="10"/>
  <c r="L10" i="10"/>
  <c r="H10" i="10"/>
  <c r="P10" i="10" l="1"/>
  <c r="S10" i="10" s="1"/>
  <c r="T10" i="10" s="1"/>
</calcChain>
</file>

<file path=xl/sharedStrings.xml><?xml version="1.0" encoding="utf-8"?>
<sst xmlns="http://schemas.openxmlformats.org/spreadsheetml/2006/main" count="2268" uniqueCount="479">
  <si>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</si>
  <si>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</si>
  <si>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</si>
  <si>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</si>
  <si>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</si>
  <si>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</si>
  <si>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</si>
  <si>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</si>
  <si>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</si>
  <si>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</si>
  <si>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</si>
  <si>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</si>
  <si>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</si>
  <si>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</si>
  <si>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</si>
  <si>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</si>
  <si>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</si>
  <si>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</si>
  <si>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</si>
  <si>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</si>
  <si>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</si>
  <si>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</si>
  <si>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</si>
  <si>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</si>
  <si>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</si>
  <si>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</si>
  <si>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</si>
  <si>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</si>
  <si>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</si>
  <si>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</si>
  <si>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</si>
  <si>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</si>
  <si>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</si>
  <si>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</si>
  <si>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</si>
  <si>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</si>
  <si>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</si>
  <si>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</si>
  <si>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</si>
  <si>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</si>
  <si>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</si>
  <si>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</si>
  <si>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</si>
  <si>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</si>
  <si>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</si>
  <si>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</si>
  <si>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</si>
  <si>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</si>
  <si>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</si>
  <si>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</si>
  <si>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</si>
  <si>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</si>
  <si>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</si>
  <si>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</si>
  <si>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</si>
  <si>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</si>
  <si>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</si>
  <si>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</si>
  <si>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</si>
  <si>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</si>
  <si>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</si>
  <si>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</si>
  <si>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</si>
  <si>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</si>
  <si>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</si>
  <si>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</si>
  <si>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</si>
  <si>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</si>
  <si>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</si>
  <si>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</si>
  <si>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</si>
  <si>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</si>
  <si>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</si>
  <si>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</si>
  <si>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</si>
  <si>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</si>
  <si>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</si>
  <si>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</si>
  <si>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</si>
  <si>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</si>
  <si>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</si>
  <si>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</si>
  <si>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</si>
  <si>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</si>
  <si>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</si>
  <si>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</si>
  <si>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</si>
  <si>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</si>
  <si>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</si>
  <si>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</si>
  <si>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</si>
  <si>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</si>
  <si>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</si>
  <si>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</si>
  <si>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</si>
  <si>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</si>
  <si>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</si>
  <si>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</si>
  <si>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</si>
  <si>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</si>
  <si>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</si>
  <si>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</si>
  <si>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</si>
  <si>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</si>
  <si>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</si>
  <si>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</si>
  <si>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</si>
  <si>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</si>
  <si>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</si>
  <si>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</si>
  <si>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</si>
  <si>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</si>
  <si>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</si>
  <si>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</si>
  <si>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</si>
  <si>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</si>
  <si>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</si>
  <si>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</si>
  <si>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</si>
  <si>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</si>
  <si>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</si>
  <si>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</si>
  <si>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</si>
  <si>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</si>
  <si>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</si>
  <si>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</si>
  <si>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</si>
  <si>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</si>
  <si>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</si>
  <si>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</si>
  <si>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</si>
  <si>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</si>
  <si>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</si>
  <si>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</si>
  <si>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</si>
  <si>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</si>
  <si>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</si>
  <si>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</si>
  <si>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</si>
  <si>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</si>
  <si>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</si>
  <si>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</si>
  <si>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</si>
  <si>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</si>
  <si>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</si>
  <si>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</si>
  <si>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</si>
  <si>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</si>
  <si>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</si>
  <si>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</si>
  <si>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</si>
  <si>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</si>
  <si>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</si>
  <si>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</si>
  <si>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</si>
  <si>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</si>
  <si>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</si>
  <si>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</si>
  <si>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</si>
  <si>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</si>
  <si>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</si>
  <si>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</si>
  <si>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</si>
  <si>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</si>
  <si>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</si>
  <si>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</si>
  <si>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</si>
  <si>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</si>
  <si>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</si>
  <si>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</si>
  <si>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</si>
  <si>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</si>
  <si>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</si>
  <si>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</si>
  <si>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</si>
  <si>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</si>
  <si>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</si>
  <si>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</si>
  <si>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</si>
  <si>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</si>
  <si>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</si>
  <si>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</si>
  <si>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</si>
  <si>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</si>
  <si>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</si>
  <si>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</si>
  <si>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</si>
  <si>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</si>
  <si>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</si>
  <si>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</si>
  <si>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</si>
  <si>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</si>
  <si>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</si>
  <si>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</si>
  <si>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</si>
  <si>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</si>
  <si>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</si>
  <si>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</si>
  <si>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</si>
  <si>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</si>
  <si>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Avlyssning/Spionage</t>
  </si>
  <si>
    <t>Olovligt övervaka och samla in information från en part utan deras vetskap eller medgivande.</t>
  </si>
  <si>
    <t>Avsiktliga, oönskade intrång eller skadliga handlingar som riktas mot datorsystem, nätverk eller digitala enheter med syftet att stjäla, förstöra, förändra eller få obehörig tillgång till information eller resurser.</t>
  </si>
  <si>
    <t>Att etablera en direktförbindelse mellan två punkter utan att använda omväg genom en central hub eller nod.</t>
  </si>
  <si>
    <t>DNS-attacker (mot aktiv utrustning i siten)</t>
  </si>
  <si>
    <t>Försök att störa eller manipulera Domain Name System, vilket kan leda till felaktig riktning av trafik eller otillåten åtkomst till webbplatser.</t>
  </si>
  <si>
    <t>Elektrisk utrustning</t>
  </si>
  <si>
    <t xml:space="preserve">En anordning, apparat eller annat föremål som producerar, överför, använder eller förbrukar el (Elsäkerhetslag 2016:732) </t>
  </si>
  <si>
    <t>Elektronisk utrustning</t>
  </si>
  <si>
    <t xml:space="preserve">Elektrisk utrustning som innehåller aktiva komponenter.  </t>
  </si>
  <si>
    <t>Elektromagnetiska störningar (EMI)</t>
  </si>
  <si>
    <t xml:space="preserve">EMI innebär oavsiktliga elektromagnetiska signaler som kan påverka elektroniska system. Exempel inkluderar radiofrekvensinterferens (RFI) från trådlösa enheter, elektriska bågar från motorer eller blixtnedslag, vilka kan störa korrekt funktion hos elektronik, såsom trådlösa nätverk, radiosignaler eller medicinska apparater. </t>
  </si>
  <si>
    <t>Elektrostatiska störningar (ESD)</t>
  </si>
  <si>
    <t>Elektrostatiska urladdningar som kan skada elektroniska komponenter och kretsar, vanligtvis orsakade av ansamling och plötslig frigöring av statisk elektricitet.</t>
  </si>
  <si>
    <t>Elektromagnetisk puls (EMP)</t>
  </si>
  <si>
    <t>En kortvarig och intensiv elektrisk och magnetisk störning som uppstår vid explosioner, blixtar eller andra kraftiga elektromagnetiska fenomen, och som kan orsaka skador på elektronik och elektriska system.</t>
  </si>
  <si>
    <t>Elnätstransienter</t>
  </si>
  <si>
    <t>Kortvariga och snabba variationer i elektriska spänningar eller strömmar inom ett elnät, ofta orsakade av olika händelser som blixtnedslag eller kopplingsoperationer.</t>
  </si>
  <si>
    <t>Enhet för "brottslig aktivitet"</t>
  </si>
  <si>
    <t>Här menas diskreta, olagligt installerade enheter för övervakning eller insamling av data från elektroniska kommunikationsmedel.</t>
  </si>
  <si>
    <t>Extrem kyla</t>
  </si>
  <si>
    <t>Externt elnät</t>
  </si>
  <si>
    <t xml:space="preserve">
En flygolycka med en drönare avser en olyckshändelse där en drönare är inblandad och orsakar skada, skador eller andra oönskade konsekvenser. </t>
  </si>
  <si>
    <t>Försök att kompromettera eller skada digital infrastruktur genom direkt åtkomst till fysiska komponenter</t>
  </si>
  <si>
    <t>Grov brottslig verksamhet</t>
  </si>
  <si>
    <t>Organiserade och allvarliga brott som genomförs av grupper eller nätverk. Denna typ av brottslighet kännetecknas av strukturerad organisation och användning av betydande resurser för att genomföra brotten.</t>
  </si>
  <si>
    <t xml:space="preserve">High Power Microwaves (HPM) </t>
  </si>
  <si>
    <t>High Power Microwaves (HPM) är elektromagnetiska mikrovågor med extremt hög effektnivå. De används i olika teknologier, inklusive kommunikation, vetenskaplig forskning och militära tillämpningar, där deras höga effektutsläpp utnyttjas för specifika ändamål som elektronisk störning och fjärrmanipulering av elektroniska enheter.</t>
  </si>
  <si>
    <t>Intern system</t>
  </si>
  <si>
    <t>Internsystem, såsom strömförsörjning, elektroniksystem och klimatanläggningar, refererar till de interna tekniska och infrastrukturella komponenter som används inom en byggnad eller anläggning för att säkerställa dess funktionalitet och effektiva drift.</t>
  </si>
  <si>
    <t>Isbildning</t>
  </si>
  <si>
    <t>Kontaminering</t>
  </si>
  <si>
    <t>Förekomsten av oönskade eller skadliga ämnen, partiklar eller mikroorganismer i en miljö, substans eller process där de inte borde finnas, vilket kan leda till försämrad kvalitet, hälsa eller säkerhet.</t>
  </si>
  <si>
    <t>Säkerhetsintrång där en obehörig part positionerar sig mellan kommunikationen mellan två parter för att övervaka, manipulera eller stjäla information utan att de två ursprungliga parterna är medvetna om det.</t>
  </si>
  <si>
    <t>Nod</t>
  </si>
  <si>
    <t>Spridningspunkt där trafikflöden vidarekopplas koncentreras och/eller fördelas. Kan vara spridningspunkt för fiber eller spridningspunkt där fiber kopplas mot andra typer av nät. ODF och aktiv kommunikationsutrustning är exempelvis placerade i en nod.</t>
  </si>
  <si>
    <t>Olyckshändelse</t>
  </si>
  <si>
    <t>Omgivande fastighet</t>
  </si>
  <si>
    <t>Fastighet eller plats som omger och direkt påverkar telekommunikationsinfrastrukturen, såsom master, basstationer eller andra anläggningar. Begreppet kan också användas för att beskriva fastigheter i närheten av telekommunikationsanläggningar som kan ha relevans för driften, underhållet eller expansionen av telekomnätverket.</t>
  </si>
  <si>
    <t>Omgivande närmiljö</t>
  </si>
  <si>
    <t>Påkörning</t>
  </si>
  <si>
    <t>Situation där telekommunikationsinfrastruktur blir påverkad eller skadad på grund av yttre påverkan</t>
  </si>
  <si>
    <t>Site</t>
  </si>
  <si>
    <t>Skadedjur</t>
  </si>
  <si>
    <t>Skyfall</t>
  </si>
  <si>
    <t>Meteorologiskt begrepp som refererar till kraftiga regnfall under en kort tidsperiod, ofta resulterande i intensiv och snabb nederbörd.</t>
  </si>
  <si>
    <t>Snöfall</t>
  </si>
  <si>
    <t>Vandalism</t>
  </si>
  <si>
    <t>Avsiktlig förstörelse eller skadegörelse av egendom, ofta genom olagliga eller destruktiva handlingar.</t>
  </si>
  <si>
    <t>Värmebölja</t>
  </si>
  <si>
    <t>Värmetopp</t>
  </si>
  <si>
    <t>&gt; 60 grader. Kan även uppstå vid extrem solstrålning vid kallare temperatur.</t>
  </si>
  <si>
    <t>Infrastruktur inom telekommunikation som möjliggör snabb och effektiv överföring av data över stora avstånd.</t>
  </si>
  <si>
    <t>Överbelastningsattacker</t>
  </si>
  <si>
    <t>Överbelastningsattacker innebär att en angripare medvetet överbelastar en server eller nätverk för att störa eller hindra normal drift.</t>
  </si>
  <si>
    <t>Störningar i externt elnät</t>
  </si>
  <si>
    <t xml:space="preserve"> Elavbrott/Elbrist</t>
  </si>
  <si>
    <t>Avbrott i kommunikationstjänster, nedsatt dataöverföring som påverkar anslutna enheter</t>
  </si>
  <si>
    <t>Överspänning</t>
  </si>
  <si>
    <t>Ökad risk för skador på elektronisk utrustning, störningar i kommunikationsnätverket och potentiell driftsavbrott</t>
  </si>
  <si>
    <t>Störningar och avbrott i både strömförsörjningen och telekommunikationsutrustningen vid en telekom-site, vilket kan leda till nedsatt prestanda och tillfällig oförmåga att kommunicera</t>
  </si>
  <si>
    <t>Obalans i strömförsörning</t>
  </si>
  <si>
    <t>Driftstörningar, avbrott i kommunikationstjänster och potentiell skada på utrustningen</t>
  </si>
  <si>
    <t>Tekniskt fel i interna system</t>
  </si>
  <si>
    <t>Tekniskt fel i intern strömförsörjning</t>
  </si>
  <si>
    <t>Avbrott i kommunikationstjänster, nedsatt tillgänglighet och förlust av dataöverföring</t>
  </si>
  <si>
    <t xml:space="preserve">Tekniskt fel i interna elektroniksystem  </t>
  </si>
  <si>
    <t>Avbrott i kommunikationstjänster, nedsatt prestanda och förlust av anslutningsmöjligheter</t>
  </si>
  <si>
    <t>Tekniskt fel i klimatanläggning</t>
  </si>
  <si>
    <t>Kan leda till överhettning och därmed orsaka avbrott i kommunikationsnätverket samt potentiell skada på känslig utrustning</t>
  </si>
  <si>
    <t>Tekniskt fel i brandanläggning</t>
  </si>
  <si>
    <t>Ökad brandrisk och potentiell störning av telekommunikationstjänster, vilket kan resultera i avbrott i kommunikation och förlust av dataanslutning</t>
  </si>
  <si>
    <t>Naturliga händelser: Väder</t>
  </si>
  <si>
    <t>Storm - Vinkelfel antenn och antennbärare</t>
  </si>
  <si>
    <t>Försämrad signalöverföring, avbrott i kommunikationen och potentiell störning i nätverksprestanda</t>
  </si>
  <si>
    <t>Storm - Fällskador (träd och stamvältor)</t>
  </si>
  <si>
    <t>Avbrott i kommunikation och nätverksfunktioner</t>
  </si>
  <si>
    <t>Hagel - Radiosignalförvrängning</t>
  </si>
  <si>
    <t>Örsämrad kommunikationskvalitet, nedsatt täckning och potentiellt avbrott i telekomtjänster för en site och nod</t>
  </si>
  <si>
    <t>Hagel - Antennskador (utrustningskador)</t>
  </si>
  <si>
    <t>Nedsatt signalstyrka, försämrad anslutning och potentiellt avbrott i kommunikationstjänster</t>
  </si>
  <si>
    <t xml:space="preserve">Blixtnedslag - Avbrott i eget yttre elverk </t>
  </si>
  <si>
    <t>Förlust av strömförsörjning och därmed störningar i kommunikationstjänster</t>
  </si>
  <si>
    <t>Blixtnedslag - Avbrott i egen yttre elcentral</t>
  </si>
  <si>
    <t>Förlust av elektricitet och påverkan på enheternas funktionalitet</t>
  </si>
  <si>
    <t>Blixtnedslag - Överspänning, genom fel i anläggningens jord/potentialutjämning</t>
  </si>
  <si>
    <t xml:space="preserve">Skador på elektronisk utrustning, avbrott i drift samt förlust av data </t>
  </si>
  <si>
    <t>Blixtnedslag - Avbrott i Yttre klimatanläggning)</t>
  </si>
  <si>
    <t>Temporära strömavbrott, systemhaverier och potentiellt dataförlust</t>
  </si>
  <si>
    <t xml:space="preserve">Blixtnedslag - Avbrott radioförbindelse  </t>
  </si>
  <si>
    <t>Tillfällig eller permanent störning av kommunikation och dataöverföring</t>
  </si>
  <si>
    <t>Blixtnedslag - Brand i anläggning</t>
  </si>
  <si>
    <t>Omfattande skador och driftstopp</t>
  </si>
  <si>
    <t>Blixtnedslag - Vegetationsbrand</t>
  </si>
  <si>
    <t>Blixtnedslag kan orsaka vegetationsbränder som leder till skador på en plats och dess noder, vilket kan resultera i förlust av data och funktionalitet</t>
  </si>
  <si>
    <t>Blixtnedslag - Elektrostatiska störningar (ESD)</t>
  </si>
  <si>
    <t>Ödeläggelse av elektronisk utrustning, dataförlust och potentiell avbrott i systemfunktioner</t>
  </si>
  <si>
    <t xml:space="preserve">Värmebölja - Funktionsproblem klimatanläggning </t>
  </si>
  <si>
    <t>Överhettning, nedsatt prestanda och ökad risk för systemavbrott</t>
  </si>
  <si>
    <t xml:space="preserve">Värmetopp - solinstrålning/bränder - Funktionsproblem klimatanläggning </t>
  </si>
  <si>
    <t>Överhettning, prestandaavvikelser och ökad energiförbrukning</t>
  </si>
  <si>
    <t>Extrem kyla - Funktionsproblem klimatanläggning</t>
  </si>
  <si>
    <t>Frysta rör, nedsatt energieffektivitet och potentiella driftsavbrott</t>
  </si>
  <si>
    <t>Extrem kyla - Frost/isbildning på master/antenner</t>
  </si>
  <si>
    <t>Kan påverka signalstyrkan, öka risken för tekniska fel och störa anslutningen</t>
  </si>
  <si>
    <t>Extrem kyla - Isbildning ventilation</t>
  </si>
  <si>
    <t>Nedsatt luftflöde och potentiella driftstörningar</t>
  </si>
  <si>
    <t xml:space="preserve">Extrem kyla - Elverk kan inte startas </t>
  </si>
  <si>
    <t>Extrem kyla kan leda till oförmåga att starta elverk , vilket resulterar i strömavbrott och potentiell störning av viktig infrastruktur och kommunikation</t>
  </si>
  <si>
    <t>Skyfall eller långvarig nederbörd - Översvämningar - vatteninträngning</t>
  </si>
  <si>
    <t>Skador och störningar för infrastruktur och nätverksnoder</t>
  </si>
  <si>
    <t>Skyfall eller långvarig nederbörd - Erodering (ras och skred)</t>
  </si>
  <si>
    <t>Erosion, vilket kan leda till ras och skred</t>
  </si>
  <si>
    <t xml:space="preserve">Snöfall - Snö på antenner och antennbärare </t>
  </si>
  <si>
    <t>Signalstörningar och försämrad prestanda</t>
  </si>
  <si>
    <t>Snöfall - Täppt ventilation</t>
  </si>
  <si>
    <t>Överhettning och prestandaproblem</t>
  </si>
  <si>
    <t>Isbildning - Isbildning på antenner och antennbärare</t>
  </si>
  <si>
    <t>Försämrad signalöverföring, minskad mottagningskvalitet och därmed nedsatt prestanda för kommunikationssystemet</t>
  </si>
  <si>
    <t>Skador i anläggning</t>
  </si>
  <si>
    <t>Skador efter skadedjur i en anläggning kan leda till försämrad drift och funktionalitet samt potentiella kostnader för reparation och sanering av skadorna</t>
  </si>
  <si>
    <t>Olyckshändelser</t>
  </si>
  <si>
    <t>Oförsiktigt byggnadsarbete - Explositioner</t>
  </si>
  <si>
    <t>Skador på både anläggningen (site) och de noder som är involverade, vilket kan resultera materiella skador, avbrott i verksamheten och långvariga påverkningar på miljön</t>
  </si>
  <si>
    <t>Oförsiktigt byggnadsarbete - Skador på elkablar</t>
  </si>
  <si>
    <t>Strömavbrott, nedsatt funktionalitet och potentiell skada på anslutna elektroniska enheter</t>
  </si>
  <si>
    <t>Fallande träd - Byggnad, master och antenner</t>
  </si>
  <si>
    <t>Avbrott i kommunikationstjänster och störningar i nätverksinfrastrukturen</t>
  </si>
  <si>
    <t xml:space="preserve">Elnätsarbeten - Elnätsarbeten </t>
  </si>
  <si>
    <t>Elnätsarbeten kan leda till tillfälliga strömavbrott och påverka driftsstabiliteten för en site och nod, vilket kan resultera i nedsatt tillgänglighet och eventuell förlust av data</t>
  </si>
  <si>
    <t>Elnätsarbeten - Överspänning</t>
  </si>
  <si>
    <t>Skador på elektronisk utrustning,  förlust av data och potentiellt driftsavbrott och långvariga systemproblem</t>
  </si>
  <si>
    <t>Elnätsarbeten - Elnätstransienter</t>
  </si>
  <si>
    <t>Elnätstransienter kan orsaka störningar och skador på en site och dess nod, inklusive avbrott i strömförsörjningen, skadade elektroniska enheter och förlust av data</t>
  </si>
  <si>
    <t>Elnätsarbeten - Obalans i strömförsörning</t>
  </si>
  <si>
    <t>Avbrott i kommunikationen, försämrad tillgänglighet och potentiellt dataförlust</t>
  </si>
  <si>
    <t>Flygolyckor/drönare - Kollision med master eller infrastruktur</t>
  </si>
  <si>
    <t>Skador på utrustning, avbrott i kommunikationstjänster och potentiellt säkerhetsrisker. Konsekvenserna varierar beroende på drönarens storlek och kollisionens omfattning</t>
  </si>
  <si>
    <t>Telenätsarbeten - Felaktig bortkoppling av förbindelser p.g.a. felaktig dokumentation, felaktig/otydlig  märkning i skarvenheter, brunnar, skåp</t>
  </si>
  <si>
    <t>Störningar i kommunikationsnätet, försämrad tjänstekvalitet och ökade kostnader för felsökning och reparation</t>
  </si>
  <si>
    <t>Sitearbeten  - Felaktig bortkoppling av förbindelser p.g.a. felaktig dokumentation för kopplingsutrustning</t>
  </si>
  <si>
    <t>Avbrott i kommunikationen, förseningar i nätverksreparationer och potentiellt ekonomiska förluster</t>
  </si>
  <si>
    <t>Sitearbeten  - Elektrostatiska störningar (ESD). Användning av felaktiga verktyg/maskiner</t>
  </si>
  <si>
    <t>Skador på känslig elektronik, försämrad prestanda och ökad risk för driftsavbrott</t>
  </si>
  <si>
    <t>Sitearbeten  - Elektrostatiska störningar (ESD). Fel i interna system t.ex. växelriktare</t>
  </si>
  <si>
    <t>Driftsavbrott, skador på elektronisk utrustning och potentiell förlust av data</t>
  </si>
  <si>
    <t>Sitearbeten  - Elavbrott, felaktig bortkoppling/kortslutning</t>
  </si>
  <si>
    <t>Avbruten kommunikation, driftstörningar och potentiellt förlust av data och tjänster på den berörda siten eller noden</t>
  </si>
  <si>
    <t>Sitearbeten  - Brand (även sekundärskador, gasexplosition och  släcksystem)</t>
  </si>
  <si>
    <t>Skador på infrastruktur, avbruten kommunikation, driftstörningar och potentiellt förlust av data och tjänster</t>
  </si>
  <si>
    <t>Sitearbeten  - Överhettning (avslagen miljöanläggning)</t>
  </si>
  <si>
    <t xml:space="preserve">Kan leda till driftsavbrott och försämrad prestanda. Överhettning kan utgöra en brandrisk och påverka den övergripande tillförlitligheten och tillgängligheten. </t>
  </si>
  <si>
    <t>Sitearbeten  - Vattenskada i vätskebärande installationer</t>
  </si>
  <si>
    <t>Driftstörningar, materiella skador och potentiellt förlust av data eller tjänster</t>
  </si>
  <si>
    <t>Sitearbeten  - Elektromagnetiska störningar (EMI). Användning av felaktiga verktyg/maskiner</t>
  </si>
  <si>
    <t>Felaktig funktion, dataförlust och nedsatt prestanda hos elektroniska enheter och system</t>
  </si>
  <si>
    <t>Påverkan från omgivande fastighet - Elnätstransienter</t>
  </si>
  <si>
    <t>Störningar i kraftsystemet, ökad risk för elektriska problem och potentiell försämring av anslutna elektroniska enheter</t>
  </si>
  <si>
    <t>Påverkan från omgivande fastighet - Elektromagnetiska störningar</t>
  </si>
  <si>
    <t>Påverkan från omgivande fastighet, såsom elektriska anordningar, kablar eller annan utrustning, kan generera elektromagnetiska störningar. Dessa störningar kan orsaka försämrad prestanda eller fel i elektroniska system och kommunikationsinfrastruktur. Det är viktigt att minimera sådan påverkan genom lämplig avskärmning och elektromagnetisk kompatibilitet för att säkerställa pålitlig funktion och kommunikation på platsen.</t>
  </si>
  <si>
    <t>Påverkan från omgivande fastighet - Explositioner</t>
  </si>
  <si>
    <t>Förstörelse av utrustning, kablar och infrastruktur, vilket leder till avbrott i kommunikationen och påverkar tillgängligheten och pålitligheten för tjänster</t>
  </si>
  <si>
    <t>Påverkan från omgivande fastighet - Kabelskador el</t>
  </si>
  <si>
    <t>Avbrott i tjänster, försämrad anslutningskvalitet och potentiellt långvarig driftstörning för användare som är beroende av det drabbade nätverket</t>
  </si>
  <si>
    <t>Påverkan från omgivande fastighet - Brand</t>
  </si>
  <si>
    <t>Förstörelse av utrustning, kablar och infrastruktur, vilket leder till avbrott i kommunikationen och påverkar tillgängligheten för tjänster</t>
  </si>
  <si>
    <t xml:space="preserve">Påverkan från omgivande fastighet - Vatteninträngning genom släcksystem eller skada på vätskebärande installationer </t>
  </si>
  <si>
    <t>Skador på utrustning och elektronik, ökad risk för korrosion samt potentiell avbrott i verksamheten på grund av driftstörningar</t>
  </si>
  <si>
    <t xml:space="preserve">Fysiska attacker orsakade av grov brottslig verksamhet/vandalism/terrorism/krig </t>
  </si>
  <si>
    <t>Fysisk yttre attack - Sprängning i närmiljön (Polis- brandstationer, bensinstationer, m.m.)</t>
  </si>
  <si>
    <t>Störningar i kommunikationsinfrastrukturen, potentiell skada på utrustning</t>
  </si>
  <si>
    <t>Fysisk yttre attack - Sprängning site</t>
  </si>
  <si>
    <t>Omfattande kommunikationsavbrott, störningar i telekommunikationsnätverket och påverkan på samhällets digitala infrastruktur</t>
  </si>
  <si>
    <t>Fysisk yttre attack - Skador på elskåp utvändig placering</t>
  </si>
  <si>
    <t>Avbrott i strömförsörjningen, ökad risk för elektriska olyckor och störningar i elnätet</t>
  </si>
  <si>
    <t>Fysisk yttre attack  - Skador på anslutningshandske för extern kraft</t>
  </si>
  <si>
    <t>Nedsatt prestanda, förlust av dataöverföring och potentiell störning av anslutningen, vilket kan påverka systemets funktionalitet och tillförlitlighet</t>
  </si>
  <si>
    <t>Fysisk yttre attack  - Avgrävning eller kapning av serviskablar i kabelintag</t>
  </si>
  <si>
    <t xml:space="preserve">Nätverksavbrott, förlust av kommunikation </t>
  </si>
  <si>
    <t xml:space="preserve">Fysisk yttre attack  - Skador på yttre klimatanläggning </t>
  </si>
  <si>
    <t>Dessa skador kan leda till en minskad förmåga att upprätthålla optimala klimatförhållanden för utrustning, vilket i sin tur ökar risken för överhettning och nedsatt prestanda. Driftsavbrott kan inträffa, vilket påverkar tillgängligheten och kontinuiteten för de tjänster eller system som är kopplade till den skadade klimatanläggningen. Dessutom kan eventuell fysisk skada resultera i förlust av viktig infrastruktur och data, med potentiella långsiktiga konsekvenser för systemets funktionalitet och pålitlighet.</t>
  </si>
  <si>
    <t>Fysisk yttre attack - Direktinjesering</t>
  </si>
  <si>
    <t>Driftsavbrott, dataförlust och potentiell skada på systemets integritet och tillgänglighet</t>
  </si>
  <si>
    <t>Fysisk yttre attack  - Kapning av telekablar  i kabelintag</t>
  </si>
  <si>
    <t>Avbrott i kommunikationen, förlust av data och potentiellt störningar i nätverkstjänster</t>
  </si>
  <si>
    <t>Fysisk yttre attack  - Avsiktlig anläggningsbrand (även sekundärskador, gasexplosition, släcksystem)</t>
  </si>
  <si>
    <t>Skador på infrastrukturen, långvarig driftsavbrott, förlust av kritisk data</t>
  </si>
  <si>
    <t xml:space="preserve">Fysisk yttre attack  - Stöld av utrustning </t>
  </si>
  <si>
    <t>Driftsavbrott, potentiell förlust av känslig information och ekonomiska konsekvenser</t>
  </si>
  <si>
    <t>Fysisk yttre attack  - Stöld av drivmedel</t>
  </si>
  <si>
    <t xml:space="preserve"> Ekonomiska förluster, längre tid för felsökningar och reparationer</t>
  </si>
  <si>
    <t>Fysisk yttre attack  - Kontaminering</t>
  </si>
  <si>
    <t xml:space="preserve"> Avbrott i tjänster,problem med cervice, potentiell förlust av känslig information, och långvarig miljöpåverkan</t>
  </si>
  <si>
    <t>Fysisk yttre attack  - Elektromagnetisk puls (EMP)</t>
  </si>
  <si>
    <t>En elektromagnetisk puls (EMP) orsakad av en fysisk yttre attack kan leda till omfattande skador på elektroniska system och infrastruktur, inklusive avstängning av kritiska kommunikationsnät, kollaps av elnät, och allvarlig påverkan på elektroniska enheter såsom datorer och telekommunikationsutrustning</t>
  </si>
  <si>
    <t xml:space="preserve">Fysisk yttre attack - High Power Microwaves (HPM) </t>
  </si>
  <si>
    <t>High Power Microwaves (HPM) vid en fysisk yttre attack eller komplex sabotage kan orsaka omfattande skador på elektroniska system och komponenter, vilket leder till potentiell avbrott i kommunikation, energiförsörjning och annan kritisk infrastruktur</t>
  </si>
  <si>
    <t>Fysisk yttre attack  - Signal störning/blockering</t>
  </si>
  <si>
    <t xml:space="preserve">Potentiell påverkan på anslutna användare. Störningar kan leda till förlust av signal, kvalitetsförlust i samtal eller datatjänster, avbrott i tjänsten, nedsatt dataöverföringshastighet </t>
  </si>
  <si>
    <t>Fysisk attack i egen site - Obehörigt intrång /Inbrott</t>
  </si>
  <si>
    <t>Avbrott i kommunikationstjänster, försämrad anslutningskvalitet och potentiell nedtid</t>
  </si>
  <si>
    <t>Fysisk attack i egen site - Fysisk skadegörelse (strömförsörjning)</t>
  </si>
  <si>
    <t>Driftstörningar, avbrott i kommunikationstjänster och potentiellt långvariga reparationer</t>
  </si>
  <si>
    <t>Fysisk attack i egen site - Fysisk skadegörelse (utrustning…)</t>
  </si>
  <si>
    <t>avbrott i kommunikationstjänster, förlust av data och kostsamma reparationer</t>
  </si>
  <si>
    <t>Fysisk attack i egen site - (Mord)Brand (även sekundärskador, gasexplosition, släcksystem)</t>
  </si>
  <si>
    <t>Direkt skada på utrustningen och infrastrukturen</t>
  </si>
  <si>
    <t>Fysisk attack i egen site - Vattenskada</t>
  </si>
  <si>
    <t>Vattnet kan tränga in i känslig utrustning och elektronik, vilket kan leda till kortslutningar och permanenta skador på hårdvaran. Detta kan resultera i utbredda avbrott och störningar i kommunikationsnätverket</t>
  </si>
  <si>
    <t>Fysisk attack i egen site - Stöld av utrustning</t>
  </si>
  <si>
    <t>Avbrott i kommunikationsnätet, ekonomisk förlust</t>
  </si>
  <si>
    <t>Fysisk attack i egen site - Inplacering av enhet för "brottslig aktivitet"</t>
  </si>
  <si>
    <t>Potentiell kompromettering av säkerheten</t>
  </si>
  <si>
    <t>Fysisk attack i egen site - Skadegörelse/stöld inplacerad utrustning</t>
  </si>
  <si>
    <t>Driftstörningar, förlust av viktig data och kostsamma reparationer</t>
  </si>
  <si>
    <t xml:space="preserve">Logisk säkerhet för elektrisk- och elektronisk utrustning  </t>
  </si>
  <si>
    <t>Övervakning och signalspaning</t>
  </si>
  <si>
    <t>Förlust av känslig information, nedsatt operativ förmåga och risk för säkerhetskomplikationer</t>
  </si>
  <si>
    <t>Cyberatacker/Cyberangrep - Datastöld/ Dataläckor</t>
  </si>
  <si>
    <t>Förlust av känslig information, integritetsintrång, finansiella förluster</t>
  </si>
  <si>
    <t>Cyberatacker/Cyberangrep - Överbelastningsattacker</t>
  </si>
  <si>
    <t>Nedsatt tillgänglighet, försämrad prestanda och potentiell systemkrasch, vilket i sin tur kan leda till störningar i kommunikationstjänster</t>
  </si>
  <si>
    <t>Cyberatacker/Cyberangrep - MITM (Man in the middle) atacker</t>
  </si>
  <si>
    <t>Avlyssning, manipulering eller störning av kommunikationen, vilket i sin tur kan resultera i förlust av konfidentiell information, dataintegritetsproblem och potentiellt negativ påverkan på tjänstens tillgänglighe</t>
  </si>
  <si>
    <t>Cyberatacker/Cyberangre - Avlyssning/Spionage</t>
  </si>
  <si>
    <t>Informationsläckage, och potentiellt sabotage av kommunikationsinfrastrukturen</t>
  </si>
  <si>
    <t>Cyberatacker/Cyberangre - DNS-attacker (mot aktiv utrustning i siten)</t>
  </si>
  <si>
    <t>Nätverksavbrott, vilket hindrar användare från att nå tjänster och skapar potentiella säkerhetsrisker genom omdirigering av trafik till skadliga platser</t>
  </si>
  <si>
    <t>R51</t>
  </si>
  <si>
    <t>R52</t>
  </si>
  <si>
    <t>R53</t>
  </si>
  <si>
    <t>R54</t>
  </si>
  <si>
    <t>R55</t>
  </si>
  <si>
    <t>R56</t>
  </si>
  <si>
    <t>R67</t>
  </si>
  <si>
    <t>R57</t>
  </si>
  <si>
    <t>R58</t>
  </si>
  <si>
    <t>R59</t>
  </si>
  <si>
    <t>R60</t>
  </si>
  <si>
    <t>R62</t>
  </si>
  <si>
    <t>R61</t>
  </si>
  <si>
    <t>R63</t>
  </si>
  <si>
    <t>R64</t>
  </si>
  <si>
    <t>R65</t>
  </si>
  <si>
    <t>R66</t>
  </si>
  <si>
    <t>R68</t>
  </si>
  <si>
    <t>R69</t>
  </si>
  <si>
    <t>R70</t>
  </si>
  <si>
    <t>R71</t>
  </si>
  <si>
    <t>R72</t>
  </si>
  <si>
    <t>R73</t>
  </si>
  <si>
    <t>R74</t>
  </si>
  <si>
    <t>R75</t>
  </si>
  <si>
    <t>R76</t>
  </si>
  <si>
    <t>R77</t>
  </si>
  <si>
    <t>R78</t>
  </si>
  <si>
    <t>R79</t>
  </si>
  <si>
    <t>R80</t>
  </si>
  <si>
    <t>R81</t>
  </si>
  <si>
    <t>R82</t>
  </si>
  <si>
    <t>R83</t>
  </si>
  <si>
    <t>R84</t>
  </si>
  <si>
    <r>
      <t>Analysobjekt:</t>
    </r>
    <r>
      <rPr>
        <sz val="12"/>
        <rFont val="Avenir Next LT Pro"/>
        <family val="2"/>
      </rPr>
      <t xml:space="preserve"> Site och nod</t>
    </r>
  </si>
  <si>
    <t>RSA SITE OCH NOD</t>
  </si>
  <si>
    <t>Övrig kommentar [Minnesanteckningar]</t>
  </si>
  <si>
    <t>Cyberattacker/Cyberangrepp</t>
  </si>
  <si>
    <t>Direktinjicering</t>
  </si>
  <si>
    <t>En sammanhängande period då medeltemperaturen är minst 25.0°C minst 2-3 dagar i sträck.</t>
  </si>
  <si>
    <t>Övergripande distributionsnätverk som överför och levererar elektricitet från centrala kraftverk eller andra produktionsenheter till samhällen och användare.</t>
  </si>
  <si>
    <t>Flygolycka/ drönare</t>
  </si>
  <si>
    <t>Fysiska yttre attacker</t>
  </si>
  <si>
    <t xml:space="preserve">Isbildning blir som störst vid lite högre temperatur, alltså runt 0 grader, i kombination med hög luftfuktighet. </t>
  </si>
  <si>
    <t>MITM (Man in the middle) attacker</t>
  </si>
  <si>
    <t>En olyckshändelse avser en oförutsedd och oönskad händelse eller händelser som inträffar plötsligt och kan orsaka skada, skador, obehag eller andra ogynnsamma konsekvenser</t>
  </si>
  <si>
    <t>Närliggande fysiska och sociala element, såsom geografiska landskap, byggnader, människor</t>
  </si>
  <si>
    <t>Ett fysiskt utrymme som innehåller en eller flera noder. Till site räknas bl.a. följande funktioner: skalskydd [mekaniskt och elektroniskt (övervakning/larm/tillträde)], elsystem, reservkraftsystem och klimatsystem. Brandskyddssystem (larm och släcksystem)</t>
  </si>
  <si>
    <t>Kan orsaka fysiska skador och resultera i störningar och potentiella avbrott och störningar i kommunikationstjänster.</t>
  </si>
  <si>
    <t>Det finns ingen exakt mängd nederbörd som definierar snöfall</t>
  </si>
  <si>
    <t>Transmissionsnät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</si>
</sst>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sz val="12"/>
      <color rgb="FF374151"/>
      <name val="Avenir Next LT Pro"/>
      <family val="2"/>
    </font>
    <font>
      <b/>
      <sz val="12"/>
      <color theme="1"/>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31">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0" fontId="18" fillId="5" borderId="1" xfId="0" applyFont="1" applyFill="1" applyBorder="1"/>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12" fillId="5" borderId="0" xfId="0" applyFont="1" applyFill="1" applyAlignment="1">
      <alignment horizontal="left" vertical="top" wrapText="1"/>
    </xf>
    <xf numFmtId="0" fontId="18" fillId="10" borderId="0" xfId="0" applyFont="1" applyFill="1"/>
    <xf numFmtId="0" fontId="31" fillId="5" borderId="1" xfId="0" applyFont="1" applyFill="1" applyBorder="1" applyAlignment="1">
      <alignment wrapText="1"/>
    </xf>
    <xf numFmtId="0" fontId="4" fillId="5" borderId="1" xfId="0" applyFont="1" applyFill="1" applyBorder="1"/>
    <xf numFmtId="0" fontId="4" fillId="5" borderId="1" xfId="0" applyFont="1" applyFill="1" applyBorder="1" applyAlignment="1">
      <alignment wrapText="1"/>
    </xf>
    <xf numFmtId="0" fontId="12" fillId="5" borderId="1" xfId="0" applyFont="1" applyFill="1" applyBorder="1" applyAlignment="1">
      <alignment horizontal="left" vertical="top" wrapText="1"/>
    </xf>
    <xf numFmtId="0" fontId="32" fillId="5" borderId="0" xfId="0" applyFont="1" applyFill="1"/>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wrapText="1"/>
    </xf>
    <xf numFmtId="0" fontId="21" fillId="5" borderId="0" xfId="0" applyFont="1" applyFill="1" applyAlignment="1">
      <alignment horizontal="left" wrapText="1"/>
    </xf>
    <xf numFmtId="0" fontId="22" fillId="5" borderId="0" xfId="0" applyFont="1" applyFill="1" applyAlignment="1">
      <alignment horizontal="left"/>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630756</xdr:colOff>
      <xdr:row>6</xdr:row>
      <xdr:rowOff>94578</xdr:rowOff>
    </xdr:from>
    <xdr:to>
      <xdr:col>12</xdr:col>
      <xdr:colOff>242047</xdr:colOff>
      <xdr:row>27</xdr:row>
      <xdr:rowOff>44823</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630756" y="1277919"/>
          <a:ext cx="7787103" cy="409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  </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  </a:t>
          </a:r>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571500</xdr:colOff>
      <xdr:row>0</xdr:row>
      <xdr:rowOff>123265</xdr:rowOff>
    </xdr:from>
    <xdr:to>
      <xdr:col>7</xdr:col>
      <xdr:colOff>260190</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571500" y="123265"/>
          <a:ext cx="4395161" cy="701675"/>
        </a:xfrm>
        <a:prstGeom prst="rect">
          <a:avLst/>
        </a:prstGeom>
      </xdr:spPr>
    </xdr:pic>
    <xdr:clientData/>
  </xdr:twoCellAnchor>
  <xdr:twoCellAnchor editAs="oneCell">
    <xdr:from>
      <xdr:col>0</xdr:col>
      <xdr:colOff>372034</xdr:colOff>
      <xdr:row>28</xdr:row>
      <xdr:rowOff>186017</xdr:rowOff>
    </xdr:from>
    <xdr:to>
      <xdr:col>12</xdr:col>
      <xdr:colOff>69477</xdr:colOff>
      <xdr:row>50</xdr:row>
      <xdr:rowOff>79004</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372034" y="5833782"/>
          <a:ext cx="7765678" cy="4330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93" insertRowShift="1" totalsRowShown="0" headerRowDxfId="63" dataDxfId="62">
  <autoFilter ref="A9:AB93" xr:uid="{00000000-0009-0000-0100-000002000000}"/>
  <sortState xmlns:xlrd2="http://schemas.microsoft.com/office/spreadsheetml/2017/richdata2" ref="A10:U59">
    <sortCondition ref="A9:A59"/>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O28" sqref="O28"/>
    </sheetView>
  </sheetViews>
  <sheetFormatPr defaultColWidth="8.875" defaultRowHeight="15.75" x14ac:dyDescent="0.25"/>
  <cols>
    <col min="1" max="16384" width="8.875" style="18"/>
  </cols>
  <sheetData>
    <row r="6" spans="2:2" x14ac:dyDescent="0.25">
      <c r="B6" s="116" t="s">
        <v>463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A2:H37"/>
  <sheetViews>
    <sheetView zoomScale="70" zoomScaleNormal="70" workbookViewId="0">
      <selection activeCell="B4" sqref="B4"/>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1:8" ht="23.25" x14ac:dyDescent="0.35">
      <c r="A2" s="111"/>
      <c r="B2" s="104" t="s">
        <v>194</v>
      </c>
      <c r="C2" s="104" t="s">
        <v>195</v>
      </c>
    </row>
    <row r="3" spans="1:8" x14ac:dyDescent="0.25">
      <c r="B3" s="105" t="s">
        <v>200</v>
      </c>
      <c r="C3" s="112" t="s">
        <v>201</v>
      </c>
      <c r="D3" s="18"/>
      <c r="E3" s="18"/>
      <c r="F3" s="18"/>
      <c r="G3" s="18"/>
      <c r="H3" s="18"/>
    </row>
    <row r="4" spans="1:8" ht="31.5" x14ac:dyDescent="0.25">
      <c r="B4" s="113" t="s">
        <v>465</v>
      </c>
      <c r="C4" s="112" t="s">
        <v>202</v>
      </c>
      <c r="D4" s="18"/>
      <c r="E4" s="18"/>
      <c r="F4" s="18"/>
      <c r="G4" s="18"/>
      <c r="H4" s="18"/>
    </row>
    <row r="5" spans="1:8" x14ac:dyDescent="0.25">
      <c r="B5" s="113" t="s">
        <v>466</v>
      </c>
      <c r="C5" s="112" t="s">
        <v>203</v>
      </c>
      <c r="D5" s="18"/>
      <c r="E5" s="18"/>
      <c r="F5" s="18"/>
      <c r="G5" s="18"/>
      <c r="H5" s="18"/>
    </row>
    <row r="6" spans="1:8" x14ac:dyDescent="0.25">
      <c r="B6" s="113" t="s">
        <v>204</v>
      </c>
      <c r="C6" s="112" t="s">
        <v>205</v>
      </c>
      <c r="D6" s="18"/>
      <c r="E6" s="18"/>
      <c r="F6" s="18"/>
      <c r="G6" s="18"/>
      <c r="H6" s="18"/>
    </row>
    <row r="7" spans="1:8" x14ac:dyDescent="0.25">
      <c r="B7" s="113" t="s">
        <v>206</v>
      </c>
      <c r="C7" s="114" t="s">
        <v>207</v>
      </c>
      <c r="D7" s="18"/>
      <c r="E7" s="18"/>
      <c r="F7" s="18"/>
      <c r="G7" s="18"/>
      <c r="H7" s="18"/>
    </row>
    <row r="8" spans="1:8" x14ac:dyDescent="0.25">
      <c r="B8" s="113" t="s">
        <v>208</v>
      </c>
      <c r="C8" s="114" t="s">
        <v>209</v>
      </c>
      <c r="D8" s="18"/>
      <c r="E8" s="18"/>
      <c r="F8" s="18"/>
      <c r="G8" s="18"/>
      <c r="H8" s="18"/>
    </row>
    <row r="9" spans="1:8" ht="31.5" x14ac:dyDescent="0.25">
      <c r="B9" s="113" t="s">
        <v>210</v>
      </c>
      <c r="C9" s="114" t="s">
        <v>211</v>
      </c>
      <c r="D9" s="18"/>
      <c r="E9" s="18"/>
      <c r="F9" s="18"/>
      <c r="G9" s="18"/>
      <c r="H9" s="18"/>
    </row>
    <row r="10" spans="1:8" x14ac:dyDescent="0.25">
      <c r="B10" s="113" t="s">
        <v>212</v>
      </c>
      <c r="C10" s="114" t="s">
        <v>213</v>
      </c>
      <c r="D10" s="18"/>
      <c r="E10" s="18"/>
      <c r="F10" s="18"/>
      <c r="G10" s="18"/>
      <c r="H10" s="18"/>
    </row>
    <row r="11" spans="1:8" ht="31.5" x14ac:dyDescent="0.25">
      <c r="B11" s="113" t="s">
        <v>214</v>
      </c>
      <c r="C11" s="114" t="s">
        <v>215</v>
      </c>
      <c r="D11" s="18"/>
      <c r="E11" s="18"/>
      <c r="F11" s="18"/>
      <c r="G11" s="18"/>
      <c r="H11" s="18"/>
    </row>
    <row r="12" spans="1:8" ht="31.5" x14ac:dyDescent="0.25">
      <c r="B12" s="113" t="s">
        <v>216</v>
      </c>
      <c r="C12" s="114" t="s">
        <v>217</v>
      </c>
      <c r="D12" s="18"/>
      <c r="E12" s="18"/>
      <c r="F12" s="18"/>
      <c r="G12" s="18"/>
      <c r="H12" s="18"/>
    </row>
    <row r="13" spans="1:8" x14ac:dyDescent="0.25">
      <c r="B13" s="113" t="s">
        <v>218</v>
      </c>
      <c r="C13" s="114" t="s">
        <v>219</v>
      </c>
      <c r="D13" s="18"/>
      <c r="E13" s="18"/>
      <c r="F13" s="18"/>
      <c r="G13" s="18"/>
      <c r="H13" s="18"/>
    </row>
    <row r="14" spans="1:8" x14ac:dyDescent="0.25">
      <c r="B14" s="113" t="s">
        <v>220</v>
      </c>
      <c r="C14" s="114" t="s">
        <v>467</v>
      </c>
      <c r="D14" s="18"/>
      <c r="E14" s="18"/>
      <c r="F14" s="18"/>
      <c r="G14" s="18"/>
      <c r="H14" s="18"/>
    </row>
    <row r="15" spans="1:8" x14ac:dyDescent="0.25">
      <c r="B15" s="113" t="s">
        <v>221</v>
      </c>
      <c r="C15" s="114" t="s">
        <v>468</v>
      </c>
      <c r="D15" s="18"/>
      <c r="E15" s="18"/>
      <c r="F15" s="18"/>
      <c r="G15" s="18"/>
      <c r="H15" s="18"/>
    </row>
    <row r="16" spans="1:8" ht="31.5" x14ac:dyDescent="0.25">
      <c r="B16" s="113" t="s">
        <v>469</v>
      </c>
      <c r="C16" s="114" t="s">
        <v>222</v>
      </c>
      <c r="D16" s="18"/>
      <c r="E16" s="18"/>
      <c r="F16" s="18"/>
      <c r="G16" s="18"/>
      <c r="H16" s="18"/>
    </row>
    <row r="17" spans="2:8" x14ac:dyDescent="0.25">
      <c r="B17" s="113" t="s">
        <v>470</v>
      </c>
      <c r="C17" s="114" t="s">
        <v>223</v>
      </c>
      <c r="D17" s="18"/>
      <c r="E17" s="18"/>
      <c r="F17" s="18"/>
      <c r="G17" s="18"/>
      <c r="H17" s="18"/>
    </row>
    <row r="18" spans="2:8" ht="31.5" x14ac:dyDescent="0.25">
      <c r="B18" s="113" t="s">
        <v>224</v>
      </c>
      <c r="C18" s="114" t="s">
        <v>225</v>
      </c>
      <c r="D18" s="18"/>
      <c r="E18" s="18"/>
      <c r="F18" s="18"/>
      <c r="G18" s="18"/>
      <c r="H18" s="18"/>
    </row>
    <row r="19" spans="2:8" ht="47.25" x14ac:dyDescent="0.25">
      <c r="B19" s="113" t="s">
        <v>226</v>
      </c>
      <c r="C19" s="114" t="s">
        <v>227</v>
      </c>
      <c r="D19" s="18"/>
      <c r="E19" s="18"/>
      <c r="F19" s="18"/>
      <c r="G19" s="18"/>
      <c r="H19" s="18"/>
    </row>
    <row r="20" spans="2:8" ht="31.5" x14ac:dyDescent="0.25">
      <c r="B20" s="113" t="s">
        <v>228</v>
      </c>
      <c r="C20" s="114" t="s">
        <v>229</v>
      </c>
      <c r="D20" s="18"/>
      <c r="E20" s="18"/>
      <c r="F20" s="18"/>
      <c r="G20" s="18"/>
      <c r="H20" s="18"/>
    </row>
    <row r="21" spans="2:8" x14ac:dyDescent="0.25">
      <c r="B21" s="113" t="s">
        <v>230</v>
      </c>
      <c r="C21" s="114" t="s">
        <v>471</v>
      </c>
      <c r="D21" s="18"/>
      <c r="E21" s="18"/>
      <c r="F21" s="18"/>
      <c r="G21" s="18"/>
      <c r="H21" s="18"/>
    </row>
    <row r="22" spans="2:8" ht="31.5" x14ac:dyDescent="0.25">
      <c r="B22" s="113" t="s">
        <v>231</v>
      </c>
      <c r="C22" s="114" t="s">
        <v>232</v>
      </c>
      <c r="D22" s="18"/>
      <c r="E22" s="18"/>
      <c r="F22" s="18"/>
      <c r="G22" s="18"/>
      <c r="H22" s="18"/>
    </row>
    <row r="23" spans="2:8" ht="31.5" x14ac:dyDescent="0.25">
      <c r="B23" s="113" t="s">
        <v>472</v>
      </c>
      <c r="C23" s="114" t="s">
        <v>233</v>
      </c>
      <c r="D23" s="18"/>
      <c r="E23" s="18"/>
      <c r="F23" s="18"/>
      <c r="G23" s="18"/>
      <c r="H23" s="18"/>
    </row>
    <row r="24" spans="2:8" ht="31.5" x14ac:dyDescent="0.25">
      <c r="B24" s="113" t="s">
        <v>234</v>
      </c>
      <c r="C24" s="114" t="s">
        <v>235</v>
      </c>
      <c r="D24" s="18"/>
      <c r="E24" s="18"/>
      <c r="F24" s="18"/>
      <c r="G24" s="18"/>
      <c r="H24" s="18"/>
    </row>
    <row r="25" spans="2:8" ht="31.5" x14ac:dyDescent="0.25">
      <c r="B25" s="113" t="s">
        <v>236</v>
      </c>
      <c r="C25" s="114" t="s">
        <v>473</v>
      </c>
      <c r="D25" s="18"/>
      <c r="E25" s="18"/>
      <c r="F25" s="18"/>
      <c r="G25" s="18"/>
      <c r="H25" s="18"/>
    </row>
    <row r="26" spans="2:8" ht="47.25" x14ac:dyDescent="0.25">
      <c r="B26" s="113" t="s">
        <v>237</v>
      </c>
      <c r="C26" s="114" t="s">
        <v>238</v>
      </c>
      <c r="D26" s="18"/>
      <c r="E26" s="18"/>
      <c r="F26" s="18"/>
      <c r="G26" s="18"/>
      <c r="H26" s="18"/>
    </row>
    <row r="27" spans="2:8" x14ac:dyDescent="0.25">
      <c r="B27" s="113" t="s">
        <v>239</v>
      </c>
      <c r="C27" s="114" t="s">
        <v>474</v>
      </c>
      <c r="D27" s="18"/>
      <c r="E27" s="18"/>
      <c r="F27" s="18"/>
      <c r="G27" s="18"/>
      <c r="H27" s="18"/>
    </row>
    <row r="28" spans="2:8" x14ac:dyDescent="0.25">
      <c r="B28" s="113" t="s">
        <v>240</v>
      </c>
      <c r="C28" s="114" t="s">
        <v>241</v>
      </c>
      <c r="D28" s="18"/>
      <c r="E28" s="18"/>
      <c r="F28" s="18"/>
      <c r="G28" s="18"/>
      <c r="H28" s="18"/>
    </row>
    <row r="29" spans="2:8" ht="31.5" x14ac:dyDescent="0.25">
      <c r="B29" s="113" t="s">
        <v>242</v>
      </c>
      <c r="C29" s="114" t="s">
        <v>475</v>
      </c>
      <c r="D29" s="18"/>
      <c r="E29" s="18"/>
      <c r="F29" s="18"/>
      <c r="G29" s="18"/>
      <c r="H29" s="18"/>
    </row>
    <row r="30" spans="2:8" x14ac:dyDescent="0.25">
      <c r="B30" s="113" t="s">
        <v>243</v>
      </c>
      <c r="C30" s="114" t="s">
        <v>476</v>
      </c>
      <c r="D30" s="18"/>
      <c r="E30" s="18"/>
      <c r="F30" s="18"/>
      <c r="G30" s="18"/>
      <c r="H30" s="18"/>
    </row>
    <row r="31" spans="2:8" x14ac:dyDescent="0.25">
      <c r="B31" s="113" t="s">
        <v>244</v>
      </c>
      <c r="C31" s="114" t="s">
        <v>245</v>
      </c>
      <c r="D31" s="18"/>
      <c r="E31" s="18"/>
      <c r="F31" s="18"/>
      <c r="G31" s="18"/>
      <c r="H31" s="18"/>
    </row>
    <row r="32" spans="2:8" x14ac:dyDescent="0.25">
      <c r="B32" s="113" t="s">
        <v>246</v>
      </c>
      <c r="C32" s="114" t="s">
        <v>477</v>
      </c>
      <c r="D32" s="18"/>
      <c r="E32" s="18"/>
      <c r="F32" s="18"/>
      <c r="G32" s="18"/>
      <c r="H32" s="18"/>
    </row>
    <row r="33" spans="2:8" x14ac:dyDescent="0.25">
      <c r="B33" s="115" t="s">
        <v>247</v>
      </c>
      <c r="C33" s="112" t="s">
        <v>248</v>
      </c>
      <c r="D33" s="110"/>
      <c r="E33" s="18"/>
      <c r="F33" s="18"/>
      <c r="G33" s="18"/>
      <c r="H33" s="18"/>
    </row>
    <row r="34" spans="2:8" x14ac:dyDescent="0.25">
      <c r="B34" s="113" t="s">
        <v>249</v>
      </c>
      <c r="C34" s="112" t="s">
        <v>467</v>
      </c>
      <c r="D34" s="18"/>
      <c r="E34" s="18"/>
      <c r="F34" s="18"/>
      <c r="G34" s="18"/>
      <c r="H34" s="18"/>
    </row>
    <row r="35" spans="2:8" x14ac:dyDescent="0.25">
      <c r="B35" s="113" t="s">
        <v>250</v>
      </c>
      <c r="C35" s="112" t="s">
        <v>251</v>
      </c>
      <c r="D35" s="18"/>
      <c r="E35" s="18"/>
      <c r="F35" s="18"/>
      <c r="G35" s="18"/>
      <c r="H35" s="18"/>
    </row>
    <row r="36" spans="2:8" x14ac:dyDescent="0.25">
      <c r="B36" s="113" t="s">
        <v>478</v>
      </c>
      <c r="C36" s="114" t="s">
        <v>252</v>
      </c>
      <c r="D36" s="18"/>
      <c r="E36" s="18"/>
      <c r="F36" s="18"/>
      <c r="G36" s="18"/>
      <c r="H36" s="18"/>
    </row>
    <row r="37" spans="2:8" x14ac:dyDescent="0.25">
      <c r="B37" s="113" t="s">
        <v>253</v>
      </c>
      <c r="C37" s="112" t="s">
        <v>254</v>
      </c>
      <c r="D37" s="18"/>
      <c r="E37" s="18"/>
      <c r="F37" s="18"/>
      <c r="G37" s="18"/>
      <c r="H37"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62"/>
  <sheetViews>
    <sheetView tabSelected="1" zoomScale="80" zoomScaleNormal="80" workbookViewId="0">
      <selection activeCell="C10" sqref="C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21" t="s">
        <v>462</v>
      </c>
      <c r="F2" s="121"/>
      <c r="G2" s="121"/>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25" t="s">
        <v>161</v>
      </c>
      <c r="F4" s="125"/>
      <c r="G4" s="125"/>
      <c r="H4" s="126"/>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25" t="s">
        <v>162</v>
      </c>
      <c r="F6" s="125"/>
      <c r="G6" s="125"/>
      <c r="H6" s="126"/>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24" t="s">
        <v>181</v>
      </c>
      <c r="I8" s="124"/>
      <c r="J8" s="122" t="s">
        <v>130</v>
      </c>
      <c r="K8" s="123"/>
      <c r="L8" s="122" t="s">
        <v>131</v>
      </c>
      <c r="M8" s="123"/>
      <c r="N8" s="122" t="s">
        <v>100</v>
      </c>
      <c r="O8" s="123"/>
      <c r="P8" s="14" t="s">
        <v>111</v>
      </c>
      <c r="Q8" s="117" t="s">
        <v>2</v>
      </c>
      <c r="R8" s="118"/>
      <c r="S8" s="119" t="s">
        <v>13</v>
      </c>
      <c r="T8" s="120"/>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464</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39.950000000000003" customHeight="1" x14ac:dyDescent="0.25">
      <c r="A10" s="40" t="s">
        <v>88</v>
      </c>
      <c r="B10" s="85" t="s">
        <v>87</v>
      </c>
      <c r="C10" s="10" t="s">
        <v>255</v>
      </c>
      <c r="D10" s="10" t="s">
        <v>256</v>
      </c>
      <c r="E10" s="10" t="s">
        <v>257</v>
      </c>
      <c r="F10" s="10" t="s">
        <v>464</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39.950000000000003" customHeight="1" x14ac:dyDescent="0.2">
      <c r="A11" s="40" t="s">
        <v>89</v>
      </c>
      <c r="B11" s="85" t="s">
        <v>87</v>
      </c>
      <c r="C11" s="10" t="s">
        <v>255</v>
      </c>
      <c r="D11" s="10" t="s">
        <v>258</v>
      </c>
      <c r="E11" s="10" t="s">
        <v>259</v>
      </c>
      <c r="F11" s="10" t="s">
        <v>464</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39.950000000000003" customHeight="1" x14ac:dyDescent="0.2">
      <c r="A12" s="40" t="s">
        <v>90</v>
      </c>
      <c r="B12" s="85" t="s">
        <v>87</v>
      </c>
      <c r="C12" s="10" t="s">
        <v>255</v>
      </c>
      <c r="D12" s="10" t="s">
        <v>216</v>
      </c>
      <c r="E12" s="10" t="s">
        <v>260</v>
      </c>
      <c r="F12" s="10" t="s">
        <v>464</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39.950000000000003" customHeight="1" x14ac:dyDescent="0.2">
      <c r="A13" s="40" t="s">
        <v>91</v>
      </c>
      <c r="B13" s="85" t="s">
        <v>87</v>
      </c>
      <c r="C13" s="10" t="s">
        <v>255</v>
      </c>
      <c r="D13" s="10" t="s">
        <v>261</v>
      </c>
      <c r="E13" s="10" t="s">
        <v>262</v>
      </c>
      <c r="F13" s="10" t="s">
        <v>464</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39.950000000000003" customHeight="1" x14ac:dyDescent="0.2">
      <c r="A14" s="40" t="s">
        <v>92</v>
      </c>
      <c r="B14" s="85" t="s">
        <v>87</v>
      </c>
      <c r="C14" s="10" t="s">
        <v>263</v>
      </c>
      <c r="D14" s="10" t="s">
        <v>264</v>
      </c>
      <c r="E14" s="10" t="s">
        <v>265</v>
      </c>
      <c r="F14" s="10" t="s">
        <v>464</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39.950000000000003" customHeight="1" x14ac:dyDescent="0.2">
      <c r="A15" s="40" t="s">
        <v>93</v>
      </c>
      <c r="B15" s="85" t="s">
        <v>87</v>
      </c>
      <c r="C15" s="10" t="s">
        <v>263</v>
      </c>
      <c r="D15" s="10" t="s">
        <v>266</v>
      </c>
      <c r="E15" s="10" t="s">
        <v>267</v>
      </c>
      <c r="F15" s="10" t="s">
        <v>464</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39.950000000000003" customHeight="1" x14ac:dyDescent="0.2">
      <c r="A16" s="40" t="s">
        <v>94</v>
      </c>
      <c r="B16" s="85" t="s">
        <v>87</v>
      </c>
      <c r="C16" s="10" t="s">
        <v>263</v>
      </c>
      <c r="D16" s="10" t="s">
        <v>268</v>
      </c>
      <c r="E16" s="10" t="s">
        <v>269</v>
      </c>
      <c r="F16" s="10" t="s">
        <v>464</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39.75" customHeight="1" x14ac:dyDescent="0.2">
      <c r="A17" s="40" t="s">
        <v>95</v>
      </c>
      <c r="B17" s="85" t="s">
        <v>87</v>
      </c>
      <c r="C17" s="10" t="s">
        <v>263</v>
      </c>
      <c r="D17" s="10" t="s">
        <v>270</v>
      </c>
      <c r="E17" s="10" t="s">
        <v>271</v>
      </c>
      <c r="F17" s="10" t="s">
        <v>464</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39.75" customHeight="1" x14ac:dyDescent="0.2">
      <c r="A18" s="40" t="s">
        <v>96</v>
      </c>
      <c r="B18" s="85" t="s">
        <v>87</v>
      </c>
      <c r="C18" s="10" t="s">
        <v>272</v>
      </c>
      <c r="D18" s="10" t="s">
        <v>273</v>
      </c>
      <c r="E18" s="10" t="s">
        <v>274</v>
      </c>
      <c r="F18" s="10" t="s">
        <v>464</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39.950000000000003" customHeight="1" x14ac:dyDescent="0.2">
      <c r="A19" s="40" t="s">
        <v>18</v>
      </c>
      <c r="B19" s="85" t="s">
        <v>87</v>
      </c>
      <c r="C19" s="10" t="s">
        <v>272</v>
      </c>
      <c r="D19" s="10" t="s">
        <v>275</v>
      </c>
      <c r="E19" s="10" t="s">
        <v>276</v>
      </c>
      <c r="F19" s="10" t="s">
        <v>464</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39.950000000000003" customHeight="1" x14ac:dyDescent="0.2">
      <c r="A20" s="40" t="s">
        <v>19</v>
      </c>
      <c r="B20" s="85" t="s">
        <v>87</v>
      </c>
      <c r="C20" s="10" t="s">
        <v>272</v>
      </c>
      <c r="D20" s="10" t="s">
        <v>277</v>
      </c>
      <c r="E20" s="10" t="s">
        <v>278</v>
      </c>
      <c r="F20" s="10" t="s">
        <v>464</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39.950000000000003" customHeight="1" x14ac:dyDescent="0.2">
      <c r="A21" s="40" t="s">
        <v>20</v>
      </c>
      <c r="B21" s="85" t="s">
        <v>87</v>
      </c>
      <c r="C21" s="10" t="s">
        <v>272</v>
      </c>
      <c r="D21" s="10" t="s">
        <v>279</v>
      </c>
      <c r="E21" s="10" t="s">
        <v>280</v>
      </c>
      <c r="F21" s="10" t="s">
        <v>464</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39.950000000000003" customHeight="1" x14ac:dyDescent="0.2">
      <c r="A22" s="40" t="s">
        <v>21</v>
      </c>
      <c r="B22" s="85" t="s">
        <v>87</v>
      </c>
      <c r="C22" s="10" t="s">
        <v>272</v>
      </c>
      <c r="D22" s="10" t="s">
        <v>281</v>
      </c>
      <c r="E22" s="10" t="s">
        <v>282</v>
      </c>
      <c r="F22" s="10" t="s">
        <v>464</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39.950000000000003" customHeight="1" x14ac:dyDescent="0.2">
      <c r="A23" s="40" t="s">
        <v>22</v>
      </c>
      <c r="B23" s="85" t="s">
        <v>87</v>
      </c>
      <c r="C23" s="10" t="s">
        <v>272</v>
      </c>
      <c r="D23" s="10" t="s">
        <v>283</v>
      </c>
      <c r="E23" s="10" t="s">
        <v>284</v>
      </c>
      <c r="F23" s="10" t="s">
        <v>464</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39.950000000000003" customHeight="1" x14ac:dyDescent="0.2">
      <c r="A24" s="40" t="s">
        <v>23</v>
      </c>
      <c r="B24" s="85" t="s">
        <v>87</v>
      </c>
      <c r="C24" s="10" t="s">
        <v>272</v>
      </c>
      <c r="D24" s="10" t="s">
        <v>285</v>
      </c>
      <c r="E24" s="10" t="s">
        <v>286</v>
      </c>
      <c r="F24" s="10" t="s">
        <v>464</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39.950000000000003" customHeight="1" x14ac:dyDescent="0.2">
      <c r="A25" s="40" t="s">
        <v>24</v>
      </c>
      <c r="B25" s="85" t="s">
        <v>87</v>
      </c>
      <c r="C25" s="10" t="s">
        <v>272</v>
      </c>
      <c r="D25" s="10" t="s">
        <v>287</v>
      </c>
      <c r="E25" s="10" t="s">
        <v>288</v>
      </c>
      <c r="F25" s="10" t="s">
        <v>464</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39.950000000000003" customHeight="1" x14ac:dyDescent="0.2">
      <c r="A26" s="40" t="s">
        <v>25</v>
      </c>
      <c r="B26" s="85" t="s">
        <v>87</v>
      </c>
      <c r="C26" s="10" t="s">
        <v>272</v>
      </c>
      <c r="D26" s="10" t="s">
        <v>289</v>
      </c>
      <c r="E26" s="10" t="s">
        <v>290</v>
      </c>
      <c r="F26" s="10" t="s">
        <v>464</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39.950000000000003" customHeight="1" x14ac:dyDescent="0.2">
      <c r="A27" s="40" t="s">
        <v>26</v>
      </c>
      <c r="B27" s="85" t="s">
        <v>87</v>
      </c>
      <c r="C27" s="10" t="s">
        <v>272</v>
      </c>
      <c r="D27" s="10" t="s">
        <v>291</v>
      </c>
      <c r="E27" s="10" t="s">
        <v>292</v>
      </c>
      <c r="F27" s="10" t="s">
        <v>464</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39.950000000000003" customHeight="1" x14ac:dyDescent="0.2">
      <c r="A28" s="40" t="s">
        <v>27</v>
      </c>
      <c r="B28" s="85" t="s">
        <v>87</v>
      </c>
      <c r="C28" s="10" t="s">
        <v>272</v>
      </c>
      <c r="D28" s="10" t="s">
        <v>293</v>
      </c>
      <c r="E28" s="10" t="s">
        <v>294</v>
      </c>
      <c r="F28" s="10" t="s">
        <v>464</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39.950000000000003" customHeight="1" x14ac:dyDescent="0.2">
      <c r="A29" s="40" t="s">
        <v>28</v>
      </c>
      <c r="B29" s="85" t="s">
        <v>87</v>
      </c>
      <c r="C29" s="10" t="s">
        <v>272</v>
      </c>
      <c r="D29" s="10" t="s">
        <v>295</v>
      </c>
      <c r="E29" s="10" t="s">
        <v>296</v>
      </c>
      <c r="F29" s="10" t="s">
        <v>464</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39.950000000000003" customHeight="1" x14ac:dyDescent="0.2">
      <c r="A30" s="40" t="s">
        <v>29</v>
      </c>
      <c r="B30" s="85" t="s">
        <v>87</v>
      </c>
      <c r="C30" s="10" t="s">
        <v>272</v>
      </c>
      <c r="D30" s="10" t="s">
        <v>297</v>
      </c>
      <c r="E30" s="10" t="s">
        <v>298</v>
      </c>
      <c r="F30" s="10" t="s">
        <v>464</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39.950000000000003" customHeight="1" x14ac:dyDescent="0.2">
      <c r="A31" s="40" t="s">
        <v>30</v>
      </c>
      <c r="B31" s="85" t="s">
        <v>87</v>
      </c>
      <c r="C31" s="10" t="s">
        <v>272</v>
      </c>
      <c r="D31" s="10" t="s">
        <v>299</v>
      </c>
      <c r="E31" s="10" t="s">
        <v>300</v>
      </c>
      <c r="F31" s="10" t="s">
        <v>464</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39.950000000000003" customHeight="1" x14ac:dyDescent="0.2">
      <c r="A32" s="40" t="s">
        <v>31</v>
      </c>
      <c r="B32" s="85" t="s">
        <v>87</v>
      </c>
      <c r="C32" s="10" t="s">
        <v>272</v>
      </c>
      <c r="D32" s="10" t="s">
        <v>301</v>
      </c>
      <c r="E32" s="10" t="s">
        <v>302</v>
      </c>
      <c r="F32" s="10" t="s">
        <v>464</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39.950000000000003" customHeight="1" x14ac:dyDescent="0.2">
      <c r="A33" s="40" t="s">
        <v>32</v>
      </c>
      <c r="B33" s="85" t="s">
        <v>87</v>
      </c>
      <c r="C33" s="10" t="s">
        <v>272</v>
      </c>
      <c r="D33" s="10" t="s">
        <v>303</v>
      </c>
      <c r="E33" s="10" t="s">
        <v>304</v>
      </c>
      <c r="F33" s="10" t="s">
        <v>464</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39.950000000000003" customHeight="1" x14ac:dyDescent="0.2">
      <c r="A34" s="40" t="s">
        <v>33</v>
      </c>
      <c r="B34" s="85" t="s">
        <v>87</v>
      </c>
      <c r="C34" s="10" t="s">
        <v>272</v>
      </c>
      <c r="D34" s="10" t="s">
        <v>305</v>
      </c>
      <c r="E34" s="10" t="s">
        <v>306</v>
      </c>
      <c r="F34" s="10" t="s">
        <v>464</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39.950000000000003" customHeight="1" x14ac:dyDescent="0.2">
      <c r="A35" s="40" t="s">
        <v>34</v>
      </c>
      <c r="B35" s="85" t="s">
        <v>87</v>
      </c>
      <c r="C35" s="10" t="s">
        <v>272</v>
      </c>
      <c r="D35" s="10" t="s">
        <v>307</v>
      </c>
      <c r="E35" s="10" t="s">
        <v>308</v>
      </c>
      <c r="F35" s="10" t="s">
        <v>464</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39.950000000000003" customHeight="1" x14ac:dyDescent="0.2">
      <c r="A36" s="40" t="s">
        <v>35</v>
      </c>
      <c r="B36" s="85" t="s">
        <v>87</v>
      </c>
      <c r="C36" s="10" t="s">
        <v>272</v>
      </c>
      <c r="D36" s="10" t="s">
        <v>309</v>
      </c>
      <c r="E36" s="10" t="s">
        <v>310</v>
      </c>
      <c r="F36" s="10" t="s">
        <v>464</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39.950000000000003" customHeight="1" x14ac:dyDescent="0.2">
      <c r="A37" s="40" t="s">
        <v>36</v>
      </c>
      <c r="B37" s="85" t="s">
        <v>87</v>
      </c>
      <c r="C37" s="10" t="s">
        <v>272</v>
      </c>
      <c r="D37" s="10" t="s">
        <v>311</v>
      </c>
      <c r="E37" s="10" t="s">
        <v>312</v>
      </c>
      <c r="F37" s="10" t="s">
        <v>464</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39.950000000000003" customHeight="1" x14ac:dyDescent="0.2">
      <c r="A38" s="40" t="s">
        <v>37</v>
      </c>
      <c r="B38" s="85" t="s">
        <v>87</v>
      </c>
      <c r="C38" s="10" t="s">
        <v>272</v>
      </c>
      <c r="D38" s="10" t="s">
        <v>313</v>
      </c>
      <c r="E38" s="10" t="s">
        <v>314</v>
      </c>
      <c r="F38" s="10" t="s">
        <v>464</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39.950000000000003" customHeight="1" x14ac:dyDescent="0.2">
      <c r="A39" s="40" t="s">
        <v>38</v>
      </c>
      <c r="B39" s="85" t="s">
        <v>87</v>
      </c>
      <c r="C39" s="10" t="s">
        <v>272</v>
      </c>
      <c r="D39" s="10" t="s">
        <v>315</v>
      </c>
      <c r="E39" s="10" t="s">
        <v>316</v>
      </c>
      <c r="F39" s="10" t="s">
        <v>464</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39.950000000000003" customHeight="1" x14ac:dyDescent="0.2">
      <c r="A40" s="40" t="s">
        <v>39</v>
      </c>
      <c r="B40" s="85" t="s">
        <v>87</v>
      </c>
      <c r="C40" s="10" t="s">
        <v>272</v>
      </c>
      <c r="D40" s="10" t="s">
        <v>317</v>
      </c>
      <c r="E40" s="10" t="s">
        <v>318</v>
      </c>
      <c r="F40" s="10" t="s">
        <v>464</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39.950000000000003" customHeight="1" x14ac:dyDescent="0.2">
      <c r="A41" s="40" t="s">
        <v>40</v>
      </c>
      <c r="B41" s="85" t="s">
        <v>87</v>
      </c>
      <c r="C41" s="10" t="s">
        <v>243</v>
      </c>
      <c r="D41" s="10" t="s">
        <v>319</v>
      </c>
      <c r="E41" s="10" t="s">
        <v>320</v>
      </c>
      <c r="F41" s="10" t="s">
        <v>464</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39.950000000000003" customHeight="1" x14ac:dyDescent="0.2">
      <c r="A42" s="40" t="s">
        <v>41</v>
      </c>
      <c r="B42" s="85" t="s">
        <v>87</v>
      </c>
      <c r="C42" s="10" t="s">
        <v>321</v>
      </c>
      <c r="D42" s="10" t="s">
        <v>322</v>
      </c>
      <c r="E42" s="10" t="s">
        <v>323</v>
      </c>
      <c r="F42" s="10" t="s">
        <v>464</v>
      </c>
      <c r="G42" s="10" t="s">
        <v>175</v>
      </c>
      <c r="H42" s="11">
        <f t="shared" ref="H42:H59" si="29">IF(I42="Mycket låg",1,(IF(I42="Låg",2,(IF(I42="Medel",3,(IF(I42="Hög",4,(IF(I42="Mycket hög",5,0)))))))))</f>
        <v>0</v>
      </c>
      <c r="I42" s="38" t="s">
        <v>67</v>
      </c>
      <c r="J42" s="31">
        <f t="shared" ref="J42:J59" si="30">IF(K42="Liten",1,(IF(K42="Medel",2,(IF(K42="Stor",3,0)))))</f>
        <v>0</v>
      </c>
      <c r="K42" s="38" t="s">
        <v>67</v>
      </c>
      <c r="L42" s="31">
        <f t="shared" ref="L42:L59" si="31">IF(M42="Kort",1,(IF(M42="Medel",2,(IF(M42="Lång",3,0)))))</f>
        <v>0</v>
      </c>
      <c r="M42" s="38" t="s">
        <v>67</v>
      </c>
      <c r="N42" s="31">
        <f t="shared" ref="N42:N59" si="32">IF(O42="Lokalt",1,(IF(O42="Regionalt",2,(IF(O42="Nationellt",3,0)))))</f>
        <v>0</v>
      </c>
      <c r="O42" s="38" t="s">
        <v>67</v>
      </c>
      <c r="P42" s="31">
        <f t="shared" ref="P42:P59" si="33">(H42*3+J42+L42+N42)</f>
        <v>0</v>
      </c>
      <c r="Q42" s="31">
        <f t="shared" ref="Q42:Q59" si="34">IF(R42="Låg",1,(IF(R42="Medelhög",2,(IF(R42="Hög",3,(IF(R42="Mycket hög",4,0)))))))</f>
        <v>0</v>
      </c>
      <c r="R42" s="39" t="s">
        <v>67</v>
      </c>
      <c r="S42" s="39">
        <f t="shared" ref="S42:S59" si="35">IF(Q42="","",P42*Q42)</f>
        <v>0</v>
      </c>
      <c r="T42" s="38" t="str">
        <f t="shared" ref="T42:T59"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39.950000000000003" customHeight="1" x14ac:dyDescent="0.2">
      <c r="A43" s="40" t="s">
        <v>42</v>
      </c>
      <c r="B43" s="85" t="s">
        <v>87</v>
      </c>
      <c r="C43" s="10" t="s">
        <v>321</v>
      </c>
      <c r="D43" s="10" t="s">
        <v>324</v>
      </c>
      <c r="E43" s="10" t="s">
        <v>325</v>
      </c>
      <c r="F43" s="10" t="s">
        <v>464</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39.950000000000003" customHeight="1" x14ac:dyDescent="0.2">
      <c r="A44" s="40" t="s">
        <v>43</v>
      </c>
      <c r="B44" s="85" t="s">
        <v>87</v>
      </c>
      <c r="C44" s="10" t="s">
        <v>321</v>
      </c>
      <c r="D44" s="10" t="s">
        <v>326</v>
      </c>
      <c r="E44" s="10" t="s">
        <v>327</v>
      </c>
      <c r="F44" s="10" t="s">
        <v>464</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39.950000000000003" customHeight="1" x14ac:dyDescent="0.2">
      <c r="A45" s="40" t="s">
        <v>44</v>
      </c>
      <c r="B45" s="85" t="s">
        <v>87</v>
      </c>
      <c r="C45" s="10" t="s">
        <v>321</v>
      </c>
      <c r="D45" s="10" t="s">
        <v>328</v>
      </c>
      <c r="E45" s="10" t="s">
        <v>329</v>
      </c>
      <c r="F45" s="10" t="s">
        <v>464</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39.950000000000003" customHeight="1" x14ac:dyDescent="0.2">
      <c r="A46" s="40" t="s">
        <v>45</v>
      </c>
      <c r="B46" s="85" t="s">
        <v>87</v>
      </c>
      <c r="C46" s="10" t="s">
        <v>321</v>
      </c>
      <c r="D46" s="10" t="s">
        <v>330</v>
      </c>
      <c r="E46" s="10" t="s">
        <v>331</v>
      </c>
      <c r="F46" s="10" t="s">
        <v>464</v>
      </c>
      <c r="G46" s="10" t="s">
        <v>175</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39.950000000000003" customHeight="1" x14ac:dyDescent="0.2">
      <c r="A47" s="40" t="s">
        <v>46</v>
      </c>
      <c r="B47" s="85" t="s">
        <v>87</v>
      </c>
      <c r="C47" s="10" t="s">
        <v>321</v>
      </c>
      <c r="D47" s="10" t="s">
        <v>332</v>
      </c>
      <c r="E47" s="10" t="s">
        <v>333</v>
      </c>
      <c r="F47" s="10" t="s">
        <v>464</v>
      </c>
      <c r="G47" s="10" t="s">
        <v>175</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39.950000000000003" customHeight="1" x14ac:dyDescent="0.2">
      <c r="A48" s="40" t="s">
        <v>47</v>
      </c>
      <c r="B48" s="85" t="s">
        <v>87</v>
      </c>
      <c r="C48" s="10" t="s">
        <v>321</v>
      </c>
      <c r="D48" s="10" t="s">
        <v>334</v>
      </c>
      <c r="E48" s="10" t="s">
        <v>335</v>
      </c>
      <c r="F48" s="10" t="s">
        <v>464</v>
      </c>
      <c r="G48" s="10" t="s">
        <v>175</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39.950000000000003" customHeight="1" x14ac:dyDescent="0.2">
      <c r="A49" s="40" t="s">
        <v>48</v>
      </c>
      <c r="B49" s="85" t="s">
        <v>87</v>
      </c>
      <c r="C49" s="10" t="s">
        <v>321</v>
      </c>
      <c r="D49" s="10" t="s">
        <v>336</v>
      </c>
      <c r="E49" s="10" t="s">
        <v>337</v>
      </c>
      <c r="F49" s="10" t="s">
        <v>464</v>
      </c>
      <c r="G49" s="10" t="s">
        <v>175</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39.950000000000003" customHeight="1" x14ac:dyDescent="0.2">
      <c r="A50" s="40" t="s">
        <v>49</v>
      </c>
      <c r="B50" s="85" t="s">
        <v>87</v>
      </c>
      <c r="C50" s="10" t="s">
        <v>321</v>
      </c>
      <c r="D50" s="10" t="s">
        <v>338</v>
      </c>
      <c r="E50" s="10" t="s">
        <v>339</v>
      </c>
      <c r="F50" s="10" t="s">
        <v>464</v>
      </c>
      <c r="G50" s="10" t="s">
        <v>175</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39.950000000000003" customHeight="1" x14ac:dyDescent="0.2">
      <c r="A51" s="40" t="s">
        <v>50</v>
      </c>
      <c r="B51" s="85" t="s">
        <v>87</v>
      </c>
      <c r="C51" s="10" t="s">
        <v>321</v>
      </c>
      <c r="D51" s="10" t="s">
        <v>340</v>
      </c>
      <c r="E51" s="10" t="s">
        <v>341</v>
      </c>
      <c r="F51" s="10" t="s">
        <v>464</v>
      </c>
      <c r="G51" s="10" t="s">
        <v>175</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39.950000000000003" customHeight="1" x14ac:dyDescent="0.2">
      <c r="A52" s="40" t="s">
        <v>51</v>
      </c>
      <c r="B52" s="85" t="s">
        <v>87</v>
      </c>
      <c r="C52" s="10" t="s">
        <v>321</v>
      </c>
      <c r="D52" s="10" t="s">
        <v>342</v>
      </c>
      <c r="E52" s="10" t="s">
        <v>343</v>
      </c>
      <c r="F52" s="10" t="s">
        <v>464</v>
      </c>
      <c r="G52" s="10" t="s">
        <v>175</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2" customFormat="1" ht="39.950000000000003" customHeight="1" x14ac:dyDescent="0.2">
      <c r="A53" s="40" t="s">
        <v>52</v>
      </c>
      <c r="B53" s="85" t="s">
        <v>87</v>
      </c>
      <c r="C53" s="10" t="s">
        <v>321</v>
      </c>
      <c r="D53" s="10" t="s">
        <v>344</v>
      </c>
      <c r="E53" s="10" t="s">
        <v>345</v>
      </c>
      <c r="F53" s="10" t="s">
        <v>464</v>
      </c>
      <c r="G53" s="10" t="s">
        <v>175</v>
      </c>
      <c r="H53" s="11">
        <f t="shared" si="29"/>
        <v>0</v>
      </c>
      <c r="I53" s="38" t="s">
        <v>67</v>
      </c>
      <c r="J53" s="31">
        <f t="shared" si="30"/>
        <v>0</v>
      </c>
      <c r="K53" s="38" t="s">
        <v>67</v>
      </c>
      <c r="L53" s="31">
        <f t="shared" si="31"/>
        <v>0</v>
      </c>
      <c r="M53" s="38" t="s">
        <v>67</v>
      </c>
      <c r="N53" s="31">
        <f t="shared" si="32"/>
        <v>0</v>
      </c>
      <c r="O53" s="38" t="s">
        <v>67</v>
      </c>
      <c r="P53" s="31">
        <f t="shared" si="33"/>
        <v>0</v>
      </c>
      <c r="Q53" s="31">
        <f t="shared" si="34"/>
        <v>0</v>
      </c>
      <c r="R53" s="39" t="s">
        <v>67</v>
      </c>
      <c r="S53" s="39">
        <f t="shared" si="35"/>
        <v>0</v>
      </c>
      <c r="T53" s="38" t="str">
        <f t="shared" si="36"/>
        <v/>
      </c>
      <c r="U53" s="38" t="s">
        <v>67</v>
      </c>
      <c r="V53" s="92" t="s">
        <v>77</v>
      </c>
      <c r="W53" s="93" t="s">
        <v>67</v>
      </c>
      <c r="X53" s="93" t="s">
        <v>82</v>
      </c>
      <c r="Y53" s="92" t="s">
        <v>68</v>
      </c>
      <c r="Z53" s="92" t="s">
        <v>76</v>
      </c>
      <c r="AA53" s="92" t="s">
        <v>67</v>
      </c>
      <c r="AB53" s="92" t="s">
        <v>76</v>
      </c>
      <c r="AC53" s="15"/>
      <c r="AD53" s="15"/>
      <c r="AE53" s="15"/>
      <c r="AF53" s="15"/>
      <c r="AG53" s="15"/>
      <c r="AH53" s="15"/>
      <c r="AI53" s="15"/>
      <c r="AJ53" s="15"/>
      <c r="AK53" s="15"/>
      <c r="AL53" s="15"/>
      <c r="AM53" s="15"/>
      <c r="AN53" s="15"/>
      <c r="AO53" s="15"/>
      <c r="AP53" s="15"/>
      <c r="AQ53" s="15"/>
      <c r="AR53" s="15"/>
      <c r="AS53" s="15"/>
    </row>
    <row r="54" spans="1:45" s="12" customFormat="1" ht="39.950000000000003" customHeight="1" x14ac:dyDescent="0.2">
      <c r="A54" s="40" t="s">
        <v>53</v>
      </c>
      <c r="B54" s="85" t="s">
        <v>87</v>
      </c>
      <c r="C54" s="10" t="s">
        <v>321</v>
      </c>
      <c r="D54" s="10" t="s">
        <v>346</v>
      </c>
      <c r="E54" s="10" t="s">
        <v>347</v>
      </c>
      <c r="F54" s="10" t="s">
        <v>464</v>
      </c>
      <c r="G54" s="10" t="s">
        <v>175</v>
      </c>
      <c r="H54" s="11">
        <f t="shared" si="29"/>
        <v>0</v>
      </c>
      <c r="I54" s="38" t="s">
        <v>67</v>
      </c>
      <c r="J54" s="31">
        <f t="shared" si="30"/>
        <v>0</v>
      </c>
      <c r="K54" s="38" t="s">
        <v>67</v>
      </c>
      <c r="L54" s="31">
        <f t="shared" si="31"/>
        <v>0</v>
      </c>
      <c r="M54" s="38" t="s">
        <v>67</v>
      </c>
      <c r="N54" s="31">
        <f t="shared" si="32"/>
        <v>0</v>
      </c>
      <c r="O54" s="38" t="s">
        <v>67</v>
      </c>
      <c r="P54" s="31">
        <f t="shared" si="33"/>
        <v>0</v>
      </c>
      <c r="Q54" s="31">
        <f t="shared" si="34"/>
        <v>0</v>
      </c>
      <c r="R54" s="39" t="s">
        <v>67</v>
      </c>
      <c r="S54" s="39">
        <f t="shared" si="35"/>
        <v>0</v>
      </c>
      <c r="T54" s="38" t="str">
        <f t="shared" si="36"/>
        <v/>
      </c>
      <c r="U54" s="38" t="s">
        <v>67</v>
      </c>
      <c r="V54" s="92" t="s">
        <v>77</v>
      </c>
      <c r="W54" s="93" t="s">
        <v>67</v>
      </c>
      <c r="X54" s="93" t="s">
        <v>82</v>
      </c>
      <c r="Y54" s="92" t="s">
        <v>68</v>
      </c>
      <c r="Z54" s="92" t="s">
        <v>76</v>
      </c>
      <c r="AA54" s="92" t="s">
        <v>67</v>
      </c>
      <c r="AB54" s="92" t="s">
        <v>76</v>
      </c>
      <c r="AC54" s="15"/>
      <c r="AD54" s="15"/>
      <c r="AE54" s="15"/>
      <c r="AF54" s="15"/>
      <c r="AG54" s="15"/>
      <c r="AH54" s="15"/>
      <c r="AI54" s="15"/>
      <c r="AJ54" s="15"/>
      <c r="AK54" s="15"/>
      <c r="AL54" s="15"/>
      <c r="AM54" s="15"/>
      <c r="AN54" s="15"/>
      <c r="AO54" s="15"/>
      <c r="AP54" s="15"/>
      <c r="AQ54" s="15"/>
      <c r="AR54" s="15"/>
      <c r="AS54" s="15"/>
    </row>
    <row r="55" spans="1:45" s="12" customFormat="1" ht="39.950000000000003" customHeight="1" x14ac:dyDescent="0.2">
      <c r="A55" s="40" t="s">
        <v>54</v>
      </c>
      <c r="B55" s="85" t="s">
        <v>87</v>
      </c>
      <c r="C55" s="10" t="s">
        <v>321</v>
      </c>
      <c r="D55" s="10" t="s">
        <v>348</v>
      </c>
      <c r="E55" s="10" t="s">
        <v>349</v>
      </c>
      <c r="F55" s="10" t="s">
        <v>464</v>
      </c>
      <c r="G55" s="10" t="s">
        <v>175</v>
      </c>
      <c r="H55" s="11">
        <f t="shared" si="29"/>
        <v>0</v>
      </c>
      <c r="I55" s="38" t="s">
        <v>67</v>
      </c>
      <c r="J55" s="31">
        <f t="shared" si="30"/>
        <v>0</v>
      </c>
      <c r="K55" s="38" t="s">
        <v>67</v>
      </c>
      <c r="L55" s="31">
        <f t="shared" si="31"/>
        <v>0</v>
      </c>
      <c r="M55" s="38" t="s">
        <v>67</v>
      </c>
      <c r="N55" s="31">
        <f t="shared" si="32"/>
        <v>0</v>
      </c>
      <c r="O55" s="38" t="s">
        <v>67</v>
      </c>
      <c r="P55" s="31">
        <f t="shared" si="33"/>
        <v>0</v>
      </c>
      <c r="Q55" s="31">
        <f t="shared" si="34"/>
        <v>0</v>
      </c>
      <c r="R55" s="39" t="s">
        <v>67</v>
      </c>
      <c r="S55" s="39">
        <f t="shared" si="35"/>
        <v>0</v>
      </c>
      <c r="T55" s="38" t="str">
        <f t="shared" si="36"/>
        <v/>
      </c>
      <c r="U55" s="38" t="s">
        <v>67</v>
      </c>
      <c r="V55" s="92" t="s">
        <v>77</v>
      </c>
      <c r="W55" s="93" t="s">
        <v>67</v>
      </c>
      <c r="X55" s="93" t="s">
        <v>82</v>
      </c>
      <c r="Y55" s="92" t="s">
        <v>68</v>
      </c>
      <c r="Z55" s="92" t="s">
        <v>76</v>
      </c>
      <c r="AA55" s="92" t="s">
        <v>67</v>
      </c>
      <c r="AB55" s="92" t="s">
        <v>76</v>
      </c>
      <c r="AC55" s="15"/>
      <c r="AD55" s="15"/>
      <c r="AE55" s="15"/>
      <c r="AF55" s="15"/>
      <c r="AG55" s="15"/>
      <c r="AH55" s="15"/>
      <c r="AI55" s="15"/>
      <c r="AJ55" s="15"/>
      <c r="AK55" s="15"/>
      <c r="AL55" s="15"/>
      <c r="AM55" s="15"/>
      <c r="AN55" s="15"/>
      <c r="AO55" s="15"/>
      <c r="AP55" s="15"/>
      <c r="AQ55" s="15"/>
      <c r="AR55" s="15"/>
      <c r="AS55" s="15"/>
    </row>
    <row r="56" spans="1:45" s="12" customFormat="1" ht="39.950000000000003" customHeight="1" x14ac:dyDescent="0.2">
      <c r="A56" s="40" t="s">
        <v>55</v>
      </c>
      <c r="B56" s="85" t="s">
        <v>87</v>
      </c>
      <c r="C56" s="10" t="s">
        <v>321</v>
      </c>
      <c r="D56" s="10" t="s">
        <v>350</v>
      </c>
      <c r="E56" s="10" t="s">
        <v>351</v>
      </c>
      <c r="F56" s="10" t="s">
        <v>464</v>
      </c>
      <c r="G56" s="10" t="s">
        <v>175</v>
      </c>
      <c r="H56" s="11">
        <f t="shared" si="29"/>
        <v>0</v>
      </c>
      <c r="I56" s="38" t="s">
        <v>67</v>
      </c>
      <c r="J56" s="31">
        <f t="shared" si="30"/>
        <v>0</v>
      </c>
      <c r="K56" s="38" t="s">
        <v>67</v>
      </c>
      <c r="L56" s="31">
        <f t="shared" si="31"/>
        <v>0</v>
      </c>
      <c r="M56" s="38" t="s">
        <v>67</v>
      </c>
      <c r="N56" s="31">
        <f t="shared" si="32"/>
        <v>0</v>
      </c>
      <c r="O56" s="38" t="s">
        <v>67</v>
      </c>
      <c r="P56" s="31">
        <f t="shared" si="33"/>
        <v>0</v>
      </c>
      <c r="Q56" s="31">
        <f t="shared" si="34"/>
        <v>0</v>
      </c>
      <c r="R56" s="39" t="s">
        <v>67</v>
      </c>
      <c r="S56" s="39">
        <f t="shared" si="35"/>
        <v>0</v>
      </c>
      <c r="T56" s="38" t="str">
        <f t="shared" si="36"/>
        <v/>
      </c>
      <c r="U56" s="38" t="s">
        <v>67</v>
      </c>
      <c r="V56" s="92" t="s">
        <v>77</v>
      </c>
      <c r="W56" s="93" t="s">
        <v>67</v>
      </c>
      <c r="X56" s="93" t="s">
        <v>82</v>
      </c>
      <c r="Y56" s="92" t="s">
        <v>68</v>
      </c>
      <c r="Z56" s="92" t="s">
        <v>76</v>
      </c>
      <c r="AA56" s="92" t="s">
        <v>67</v>
      </c>
      <c r="AB56" s="92" t="s">
        <v>76</v>
      </c>
      <c r="AC56" s="15"/>
      <c r="AD56" s="15"/>
      <c r="AE56" s="15"/>
      <c r="AF56" s="15"/>
      <c r="AG56" s="15"/>
      <c r="AH56" s="15"/>
      <c r="AI56" s="15"/>
      <c r="AJ56" s="15"/>
      <c r="AK56" s="15"/>
      <c r="AL56" s="15"/>
      <c r="AM56" s="15"/>
      <c r="AN56" s="15"/>
      <c r="AO56" s="15"/>
      <c r="AP56" s="15"/>
      <c r="AQ56" s="15"/>
      <c r="AR56" s="15"/>
      <c r="AS56" s="15"/>
    </row>
    <row r="57" spans="1:45" s="12" customFormat="1" ht="39.950000000000003" customHeight="1" x14ac:dyDescent="0.2">
      <c r="A57" s="40" t="s">
        <v>56</v>
      </c>
      <c r="B57" s="85" t="s">
        <v>87</v>
      </c>
      <c r="C57" s="10" t="s">
        <v>321</v>
      </c>
      <c r="D57" s="10" t="s">
        <v>352</v>
      </c>
      <c r="E57" s="10" t="s">
        <v>353</v>
      </c>
      <c r="F57" s="10" t="s">
        <v>464</v>
      </c>
      <c r="G57" s="10" t="s">
        <v>175</v>
      </c>
      <c r="H57" s="11">
        <f t="shared" si="29"/>
        <v>0</v>
      </c>
      <c r="I57" s="38" t="s">
        <v>67</v>
      </c>
      <c r="J57" s="31">
        <f t="shared" si="30"/>
        <v>0</v>
      </c>
      <c r="K57" s="38" t="s">
        <v>67</v>
      </c>
      <c r="L57" s="31">
        <f t="shared" si="31"/>
        <v>0</v>
      </c>
      <c r="M57" s="38" t="s">
        <v>67</v>
      </c>
      <c r="N57" s="31">
        <f t="shared" si="32"/>
        <v>0</v>
      </c>
      <c r="O57" s="38" t="s">
        <v>67</v>
      </c>
      <c r="P57" s="31">
        <f t="shared" si="33"/>
        <v>0</v>
      </c>
      <c r="Q57" s="31">
        <f t="shared" si="34"/>
        <v>0</v>
      </c>
      <c r="R57" s="39" t="s">
        <v>67</v>
      </c>
      <c r="S57" s="39">
        <f t="shared" si="35"/>
        <v>0</v>
      </c>
      <c r="T57" s="38" t="str">
        <f t="shared" si="36"/>
        <v/>
      </c>
      <c r="U57" s="38" t="s">
        <v>67</v>
      </c>
      <c r="V57" s="92" t="s">
        <v>77</v>
      </c>
      <c r="W57" s="93" t="s">
        <v>67</v>
      </c>
      <c r="X57" s="93" t="s">
        <v>82</v>
      </c>
      <c r="Y57" s="92" t="s">
        <v>68</v>
      </c>
      <c r="Z57" s="92" t="s">
        <v>76</v>
      </c>
      <c r="AA57" s="92" t="s">
        <v>67</v>
      </c>
      <c r="AB57" s="92" t="s">
        <v>76</v>
      </c>
      <c r="AC57" s="15"/>
      <c r="AD57" s="15"/>
      <c r="AE57" s="15"/>
      <c r="AF57" s="15"/>
      <c r="AG57" s="15"/>
      <c r="AH57" s="15"/>
      <c r="AI57" s="15"/>
      <c r="AJ57" s="15"/>
      <c r="AK57" s="15"/>
      <c r="AL57" s="15"/>
      <c r="AM57" s="15"/>
      <c r="AN57" s="15"/>
      <c r="AO57" s="15"/>
      <c r="AP57" s="15"/>
      <c r="AQ57" s="15"/>
      <c r="AR57" s="15"/>
      <c r="AS57" s="15"/>
    </row>
    <row r="58" spans="1:45" s="12" customFormat="1" ht="39.950000000000003" customHeight="1" x14ac:dyDescent="0.2">
      <c r="A58" s="40" t="s">
        <v>57</v>
      </c>
      <c r="B58" s="85" t="s">
        <v>87</v>
      </c>
      <c r="C58" s="10" t="s">
        <v>321</v>
      </c>
      <c r="D58" s="10" t="s">
        <v>354</v>
      </c>
      <c r="E58" s="10" t="s">
        <v>355</v>
      </c>
      <c r="F58" s="10" t="s">
        <v>464</v>
      </c>
      <c r="G58" s="10" t="s">
        <v>175</v>
      </c>
      <c r="H58" s="11">
        <f t="shared" si="29"/>
        <v>0</v>
      </c>
      <c r="I58" s="38" t="s">
        <v>67</v>
      </c>
      <c r="J58" s="31">
        <f t="shared" si="30"/>
        <v>0</v>
      </c>
      <c r="K58" s="38" t="s">
        <v>67</v>
      </c>
      <c r="L58" s="31">
        <f t="shared" si="31"/>
        <v>0</v>
      </c>
      <c r="M58" s="38" t="s">
        <v>67</v>
      </c>
      <c r="N58" s="31">
        <f t="shared" si="32"/>
        <v>0</v>
      </c>
      <c r="O58" s="38" t="s">
        <v>67</v>
      </c>
      <c r="P58" s="31">
        <f t="shared" si="33"/>
        <v>0</v>
      </c>
      <c r="Q58" s="31">
        <f t="shared" si="34"/>
        <v>0</v>
      </c>
      <c r="R58" s="39" t="s">
        <v>67</v>
      </c>
      <c r="S58" s="39">
        <f t="shared" si="35"/>
        <v>0</v>
      </c>
      <c r="T58" s="38" t="str">
        <f t="shared" si="36"/>
        <v/>
      </c>
      <c r="U58" s="38" t="s">
        <v>67</v>
      </c>
      <c r="V58" s="92" t="s">
        <v>77</v>
      </c>
      <c r="W58" s="93" t="s">
        <v>67</v>
      </c>
      <c r="X58" s="93" t="s">
        <v>82</v>
      </c>
      <c r="Y58" s="92" t="s">
        <v>68</v>
      </c>
      <c r="Z58" s="92" t="s">
        <v>76</v>
      </c>
      <c r="AA58" s="92" t="s">
        <v>67</v>
      </c>
      <c r="AB58" s="92" t="s">
        <v>76</v>
      </c>
      <c r="AC58" s="15"/>
      <c r="AD58" s="15"/>
      <c r="AE58" s="15"/>
      <c r="AF58" s="15"/>
      <c r="AG58" s="15"/>
      <c r="AH58" s="15"/>
      <c r="AI58" s="15"/>
      <c r="AJ58" s="15"/>
      <c r="AK58" s="15"/>
      <c r="AL58" s="15"/>
      <c r="AM58" s="15"/>
      <c r="AN58" s="15"/>
      <c r="AO58" s="15"/>
      <c r="AP58" s="15"/>
      <c r="AQ58" s="15"/>
      <c r="AR58" s="15"/>
      <c r="AS58" s="15"/>
    </row>
    <row r="59" spans="1:45" s="12" customFormat="1" ht="39.950000000000003" customHeight="1" x14ac:dyDescent="0.2">
      <c r="A59" s="40" t="s">
        <v>58</v>
      </c>
      <c r="B59" s="85" t="s">
        <v>87</v>
      </c>
      <c r="C59" s="10" t="s">
        <v>321</v>
      </c>
      <c r="D59" s="10" t="s">
        <v>356</v>
      </c>
      <c r="E59" s="10" t="s">
        <v>357</v>
      </c>
      <c r="F59" s="10" t="s">
        <v>464</v>
      </c>
      <c r="G59" s="10" t="s">
        <v>175</v>
      </c>
      <c r="H59" s="11">
        <f t="shared" si="29"/>
        <v>0</v>
      </c>
      <c r="I59" s="38" t="s">
        <v>67</v>
      </c>
      <c r="J59" s="31">
        <f t="shared" si="30"/>
        <v>0</v>
      </c>
      <c r="K59" s="38" t="s">
        <v>67</v>
      </c>
      <c r="L59" s="31">
        <f t="shared" si="31"/>
        <v>0</v>
      </c>
      <c r="M59" s="38" t="s">
        <v>67</v>
      </c>
      <c r="N59" s="31">
        <f t="shared" si="32"/>
        <v>0</v>
      </c>
      <c r="O59" s="38" t="s">
        <v>67</v>
      </c>
      <c r="P59" s="31">
        <f t="shared" si="33"/>
        <v>0</v>
      </c>
      <c r="Q59" s="31">
        <f t="shared" si="34"/>
        <v>0</v>
      </c>
      <c r="R59" s="39" t="s">
        <v>67</v>
      </c>
      <c r="S59" s="39">
        <f t="shared" si="35"/>
        <v>0</v>
      </c>
      <c r="T59" s="38" t="str">
        <f t="shared" si="36"/>
        <v/>
      </c>
      <c r="U59" s="38" t="s">
        <v>67</v>
      </c>
      <c r="V59" s="92" t="s">
        <v>77</v>
      </c>
      <c r="W59" s="93" t="s">
        <v>67</v>
      </c>
      <c r="X59" s="93" t="s">
        <v>82</v>
      </c>
      <c r="Y59" s="92" t="s">
        <v>68</v>
      </c>
      <c r="Z59" s="92" t="s">
        <v>76</v>
      </c>
      <c r="AA59" s="92" t="s">
        <v>67</v>
      </c>
      <c r="AB59" s="92" t="s">
        <v>76</v>
      </c>
      <c r="AC59" s="15"/>
      <c r="AD59" s="15"/>
      <c r="AE59" s="15"/>
      <c r="AF59" s="15"/>
      <c r="AG59" s="15"/>
      <c r="AH59" s="15"/>
      <c r="AI59" s="15"/>
      <c r="AJ59" s="15"/>
      <c r="AK59" s="15"/>
      <c r="AL59" s="15"/>
      <c r="AM59" s="15"/>
      <c r="AN59" s="15"/>
      <c r="AO59" s="15"/>
      <c r="AP59" s="15"/>
      <c r="AQ59" s="15"/>
      <c r="AR59" s="15"/>
      <c r="AS59" s="15"/>
    </row>
    <row r="60" spans="1:45" s="12" customFormat="1" ht="39.950000000000003" customHeight="1" x14ac:dyDescent="0.2">
      <c r="A60" s="10" t="s">
        <v>428</v>
      </c>
      <c r="B60" s="85" t="s">
        <v>87</v>
      </c>
      <c r="C60" s="10" t="s">
        <v>321</v>
      </c>
      <c r="D60" s="10" t="s">
        <v>358</v>
      </c>
      <c r="E60" s="10" t="s">
        <v>359</v>
      </c>
      <c r="F60" s="10" t="s">
        <v>464</v>
      </c>
      <c r="G60" s="10" t="s">
        <v>175</v>
      </c>
      <c r="H60" s="11">
        <f t="shared" ref="H60:H93" si="37">IF(I60="Mycket låg",1,(IF(I60="Låg",2,(IF(I60="Medel",3,(IF(I60="Hög",4,(IF(I60="Mycket hög",5,0)))))))))</f>
        <v>0</v>
      </c>
      <c r="I60" s="38" t="s">
        <v>67</v>
      </c>
      <c r="J60" s="31">
        <f t="shared" ref="J60:J93" si="38">IF(K60="Liten",1,(IF(K60="Medel",2,(IF(K60="Stor",3,0)))))</f>
        <v>0</v>
      </c>
      <c r="K60" s="38" t="s">
        <v>67</v>
      </c>
      <c r="L60" s="31">
        <f t="shared" ref="L60:L93" si="39">IF(M60="Kort",1,(IF(M60="Medel",2,(IF(M60="Lång",3,0)))))</f>
        <v>0</v>
      </c>
      <c r="M60" s="38" t="s">
        <v>67</v>
      </c>
      <c r="N60" s="31">
        <f t="shared" ref="N60:N93" si="40">IF(O60="Lokalt",1,(IF(O60="Regionalt",2,(IF(O60="Nationellt",3,0)))))</f>
        <v>0</v>
      </c>
      <c r="O60" s="38" t="s">
        <v>67</v>
      </c>
      <c r="P60" s="31">
        <f t="shared" ref="P60:P93" si="41">(H60*3+J60+L60+N60)</f>
        <v>0</v>
      </c>
      <c r="Q60" s="31">
        <f t="shared" ref="Q60:Q93" si="42">IF(R60="Låg",1,(IF(R60="Medelhög",2,(IF(R60="Hög",3,(IF(R60="Mycket hög",4,0)))))))</f>
        <v>0</v>
      </c>
      <c r="R60" s="39" t="s">
        <v>67</v>
      </c>
      <c r="S60" s="39">
        <f t="shared" ref="S60:S93" si="43">IF(Q60="","",P60*Q60)</f>
        <v>0</v>
      </c>
      <c r="T60" s="38" t="str">
        <f t="shared" ref="T60:T93" si="44">IF(S60=0,"",IF(S60&lt;=30, "Låg", IF(S60&lt;=40, "Medel", IF(S60&lt;=70, "Hög", "Extremt Hög"))))</f>
        <v/>
      </c>
      <c r="U60" s="38" t="s">
        <v>67</v>
      </c>
      <c r="V60" s="92" t="s">
        <v>77</v>
      </c>
      <c r="W60" s="93" t="s">
        <v>67</v>
      </c>
      <c r="X60" s="93" t="s">
        <v>82</v>
      </c>
      <c r="Y60" s="92" t="s">
        <v>68</v>
      </c>
      <c r="Z60" s="92" t="s">
        <v>76</v>
      </c>
      <c r="AA60" s="92" t="s">
        <v>67</v>
      </c>
      <c r="AB60" s="92" t="s">
        <v>76</v>
      </c>
      <c r="AC60" s="15"/>
      <c r="AD60" s="15"/>
      <c r="AE60" s="15"/>
      <c r="AF60" s="15"/>
      <c r="AG60" s="15"/>
      <c r="AH60" s="15"/>
      <c r="AI60" s="15"/>
      <c r="AJ60" s="15"/>
      <c r="AK60" s="15"/>
      <c r="AL60" s="15"/>
      <c r="AM60" s="15"/>
      <c r="AN60" s="15"/>
      <c r="AO60" s="15"/>
      <c r="AP60" s="15"/>
      <c r="AQ60" s="15"/>
      <c r="AR60" s="15"/>
      <c r="AS60" s="15"/>
    </row>
    <row r="61" spans="1:45" s="12" customFormat="1" ht="39.950000000000003" customHeight="1" x14ac:dyDescent="0.2">
      <c r="A61" s="10" t="s">
        <v>429</v>
      </c>
      <c r="B61" s="85" t="s">
        <v>87</v>
      </c>
      <c r="C61" s="10" t="s">
        <v>321</v>
      </c>
      <c r="D61" s="10" t="s">
        <v>360</v>
      </c>
      <c r="E61" s="10" t="s">
        <v>361</v>
      </c>
      <c r="F61" s="10" t="s">
        <v>464</v>
      </c>
      <c r="G61" s="10" t="s">
        <v>175</v>
      </c>
      <c r="H61" s="11">
        <f t="shared" si="37"/>
        <v>0</v>
      </c>
      <c r="I61" s="38" t="s">
        <v>67</v>
      </c>
      <c r="J61" s="31">
        <f t="shared" si="38"/>
        <v>0</v>
      </c>
      <c r="K61" s="38" t="s">
        <v>67</v>
      </c>
      <c r="L61" s="31">
        <f t="shared" si="39"/>
        <v>0</v>
      </c>
      <c r="M61" s="38" t="s">
        <v>67</v>
      </c>
      <c r="N61" s="31">
        <f t="shared" si="40"/>
        <v>0</v>
      </c>
      <c r="O61" s="38" t="s">
        <v>67</v>
      </c>
      <c r="P61" s="31">
        <f t="shared" si="41"/>
        <v>0</v>
      </c>
      <c r="Q61" s="31">
        <f t="shared" si="42"/>
        <v>0</v>
      </c>
      <c r="R61" s="39" t="s">
        <v>67</v>
      </c>
      <c r="S61" s="39">
        <f t="shared" si="43"/>
        <v>0</v>
      </c>
      <c r="T61" s="38" t="str">
        <f t="shared" si="44"/>
        <v/>
      </c>
      <c r="U61" s="38" t="s">
        <v>67</v>
      </c>
      <c r="V61" s="92" t="s">
        <v>77</v>
      </c>
      <c r="W61" s="93" t="s">
        <v>67</v>
      </c>
      <c r="X61" s="93" t="s">
        <v>82</v>
      </c>
      <c r="Y61" s="92" t="s">
        <v>68</v>
      </c>
      <c r="Z61" s="92" t="s">
        <v>76</v>
      </c>
      <c r="AA61" s="92" t="s">
        <v>67</v>
      </c>
      <c r="AB61" s="92" t="s">
        <v>76</v>
      </c>
      <c r="AC61" s="15"/>
      <c r="AD61" s="15"/>
      <c r="AE61" s="15"/>
      <c r="AF61" s="15"/>
      <c r="AG61" s="15"/>
      <c r="AH61" s="15"/>
      <c r="AI61" s="15"/>
      <c r="AJ61" s="15"/>
      <c r="AK61" s="15"/>
      <c r="AL61" s="15"/>
      <c r="AM61" s="15"/>
      <c r="AN61" s="15"/>
      <c r="AO61" s="15"/>
      <c r="AP61" s="15"/>
      <c r="AQ61" s="15"/>
      <c r="AR61" s="15"/>
      <c r="AS61" s="15"/>
    </row>
    <row r="62" spans="1:45" s="12" customFormat="1" ht="39.950000000000003" customHeight="1" x14ac:dyDescent="0.2">
      <c r="A62" s="10" t="s">
        <v>430</v>
      </c>
      <c r="B62" s="85" t="s">
        <v>87</v>
      </c>
      <c r="C62" s="10" t="s">
        <v>321</v>
      </c>
      <c r="D62" s="10" t="s">
        <v>362</v>
      </c>
      <c r="E62" s="10" t="s">
        <v>363</v>
      </c>
      <c r="F62" s="10" t="s">
        <v>464</v>
      </c>
      <c r="G62" s="10" t="s">
        <v>175</v>
      </c>
      <c r="H62" s="11">
        <f t="shared" si="37"/>
        <v>0</v>
      </c>
      <c r="I62" s="38" t="s">
        <v>67</v>
      </c>
      <c r="J62" s="31">
        <f t="shared" si="38"/>
        <v>0</v>
      </c>
      <c r="K62" s="38" t="s">
        <v>67</v>
      </c>
      <c r="L62" s="31">
        <f t="shared" si="39"/>
        <v>0</v>
      </c>
      <c r="M62" s="38" t="s">
        <v>67</v>
      </c>
      <c r="N62" s="31">
        <f t="shared" si="40"/>
        <v>0</v>
      </c>
      <c r="O62" s="38" t="s">
        <v>67</v>
      </c>
      <c r="P62" s="31">
        <f t="shared" si="41"/>
        <v>0</v>
      </c>
      <c r="Q62" s="31">
        <f t="shared" si="42"/>
        <v>0</v>
      </c>
      <c r="R62" s="39" t="s">
        <v>67</v>
      </c>
      <c r="S62" s="39">
        <f t="shared" si="43"/>
        <v>0</v>
      </c>
      <c r="T62" s="38" t="str">
        <f t="shared" si="44"/>
        <v/>
      </c>
      <c r="U62" s="38" t="s">
        <v>67</v>
      </c>
      <c r="V62" s="92" t="s">
        <v>77</v>
      </c>
      <c r="W62" s="93" t="s">
        <v>67</v>
      </c>
      <c r="X62" s="93" t="s">
        <v>82</v>
      </c>
      <c r="Y62" s="92" t="s">
        <v>68</v>
      </c>
      <c r="Z62" s="92" t="s">
        <v>76</v>
      </c>
      <c r="AA62" s="92" t="s">
        <v>67</v>
      </c>
      <c r="AB62" s="92" t="s">
        <v>76</v>
      </c>
      <c r="AC62" s="15"/>
      <c r="AD62" s="15"/>
      <c r="AE62" s="15"/>
      <c r="AF62" s="15"/>
      <c r="AG62" s="15"/>
      <c r="AH62" s="15"/>
      <c r="AI62" s="15"/>
      <c r="AJ62" s="15"/>
      <c r="AK62" s="15"/>
      <c r="AL62" s="15"/>
      <c r="AM62" s="15"/>
      <c r="AN62" s="15"/>
      <c r="AO62" s="15"/>
      <c r="AP62" s="15"/>
      <c r="AQ62" s="15"/>
      <c r="AR62" s="15"/>
      <c r="AS62" s="15"/>
    </row>
    <row r="63" spans="1:45" s="12" customFormat="1" ht="39.950000000000003" customHeight="1" x14ac:dyDescent="0.2">
      <c r="A63" s="10" t="s">
        <v>431</v>
      </c>
      <c r="B63" s="85" t="s">
        <v>87</v>
      </c>
      <c r="C63" s="10" t="s">
        <v>321</v>
      </c>
      <c r="D63" s="10" t="s">
        <v>364</v>
      </c>
      <c r="E63" s="10" t="s">
        <v>365</v>
      </c>
      <c r="F63" s="10" t="s">
        <v>464</v>
      </c>
      <c r="G63" s="10" t="s">
        <v>175</v>
      </c>
      <c r="H63" s="11">
        <f t="shared" si="37"/>
        <v>0</v>
      </c>
      <c r="I63" s="38" t="s">
        <v>67</v>
      </c>
      <c r="J63" s="31">
        <f t="shared" si="38"/>
        <v>0</v>
      </c>
      <c r="K63" s="38" t="s">
        <v>67</v>
      </c>
      <c r="L63" s="31">
        <f t="shared" si="39"/>
        <v>0</v>
      </c>
      <c r="M63" s="38" t="s">
        <v>67</v>
      </c>
      <c r="N63" s="31">
        <f t="shared" si="40"/>
        <v>0</v>
      </c>
      <c r="O63" s="38" t="s">
        <v>67</v>
      </c>
      <c r="P63" s="31">
        <f t="shared" si="41"/>
        <v>0</v>
      </c>
      <c r="Q63" s="31">
        <f t="shared" si="42"/>
        <v>0</v>
      </c>
      <c r="R63" s="39" t="s">
        <v>67</v>
      </c>
      <c r="S63" s="39">
        <f t="shared" si="43"/>
        <v>0</v>
      </c>
      <c r="T63" s="38" t="str">
        <f t="shared" si="44"/>
        <v/>
      </c>
      <c r="U63" s="38" t="s">
        <v>67</v>
      </c>
      <c r="V63" s="92" t="s">
        <v>77</v>
      </c>
      <c r="W63" s="93" t="s">
        <v>67</v>
      </c>
      <c r="X63" s="93" t="s">
        <v>82</v>
      </c>
      <c r="Y63" s="92" t="s">
        <v>68</v>
      </c>
      <c r="Z63" s="92" t="s">
        <v>76</v>
      </c>
      <c r="AA63" s="92" t="s">
        <v>67</v>
      </c>
      <c r="AB63" s="92" t="s">
        <v>76</v>
      </c>
      <c r="AC63" s="15"/>
      <c r="AD63" s="15"/>
      <c r="AE63" s="15"/>
      <c r="AF63" s="15"/>
      <c r="AG63" s="15"/>
      <c r="AH63" s="15"/>
      <c r="AI63" s="15"/>
      <c r="AJ63" s="15"/>
      <c r="AK63" s="15"/>
      <c r="AL63" s="15"/>
      <c r="AM63" s="15"/>
      <c r="AN63" s="15"/>
      <c r="AO63" s="15"/>
      <c r="AP63" s="15"/>
      <c r="AQ63" s="15"/>
      <c r="AR63" s="15"/>
      <c r="AS63" s="15"/>
    </row>
    <row r="64" spans="1:45" s="12" customFormat="1" ht="39.950000000000003" customHeight="1" x14ac:dyDescent="0.2">
      <c r="A64" s="10" t="s">
        <v>432</v>
      </c>
      <c r="B64" s="85" t="s">
        <v>87</v>
      </c>
      <c r="C64" s="10" t="s">
        <v>321</v>
      </c>
      <c r="D64" s="10" t="s">
        <v>366</v>
      </c>
      <c r="E64" s="10" t="s">
        <v>367</v>
      </c>
      <c r="F64" s="10" t="s">
        <v>464</v>
      </c>
      <c r="G64" s="10" t="s">
        <v>175</v>
      </c>
      <c r="H64" s="11">
        <f t="shared" si="37"/>
        <v>0</v>
      </c>
      <c r="I64" s="38" t="s">
        <v>67</v>
      </c>
      <c r="J64" s="31">
        <f t="shared" si="38"/>
        <v>0</v>
      </c>
      <c r="K64" s="38" t="s">
        <v>67</v>
      </c>
      <c r="L64" s="31">
        <f t="shared" si="39"/>
        <v>0</v>
      </c>
      <c r="M64" s="38" t="s">
        <v>67</v>
      </c>
      <c r="N64" s="31">
        <f t="shared" si="40"/>
        <v>0</v>
      </c>
      <c r="O64" s="38" t="s">
        <v>67</v>
      </c>
      <c r="P64" s="31">
        <f t="shared" si="41"/>
        <v>0</v>
      </c>
      <c r="Q64" s="31">
        <f t="shared" si="42"/>
        <v>0</v>
      </c>
      <c r="R64" s="39" t="s">
        <v>67</v>
      </c>
      <c r="S64" s="39">
        <f t="shared" si="43"/>
        <v>0</v>
      </c>
      <c r="T64" s="38" t="str">
        <f t="shared" si="44"/>
        <v/>
      </c>
      <c r="U64" s="38" t="s">
        <v>67</v>
      </c>
      <c r="V64" s="92" t="s">
        <v>77</v>
      </c>
      <c r="W64" s="93" t="s">
        <v>67</v>
      </c>
      <c r="X64" s="93" t="s">
        <v>82</v>
      </c>
      <c r="Y64" s="92" t="s">
        <v>68</v>
      </c>
      <c r="Z64" s="92" t="s">
        <v>76</v>
      </c>
      <c r="AA64" s="92" t="s">
        <v>67</v>
      </c>
      <c r="AB64" s="92" t="s">
        <v>76</v>
      </c>
      <c r="AC64" s="15"/>
      <c r="AD64" s="15"/>
      <c r="AE64" s="15"/>
      <c r="AF64" s="15"/>
      <c r="AG64" s="15"/>
      <c r="AH64" s="15"/>
      <c r="AI64" s="15"/>
      <c r="AJ64" s="15"/>
      <c r="AK64" s="15"/>
      <c r="AL64" s="15"/>
      <c r="AM64" s="15"/>
      <c r="AN64" s="15"/>
      <c r="AO64" s="15"/>
      <c r="AP64" s="15"/>
      <c r="AQ64" s="15"/>
      <c r="AR64" s="15"/>
      <c r="AS64" s="15"/>
    </row>
    <row r="65" spans="1:45" s="12" customFormat="1" ht="39.950000000000003" customHeight="1" x14ac:dyDescent="0.2">
      <c r="A65" s="10" t="s">
        <v>433</v>
      </c>
      <c r="B65" s="85" t="s">
        <v>87</v>
      </c>
      <c r="C65" s="10" t="s">
        <v>368</v>
      </c>
      <c r="D65" s="10" t="s">
        <v>369</v>
      </c>
      <c r="E65" s="10" t="s">
        <v>370</v>
      </c>
      <c r="F65" s="10" t="s">
        <v>464</v>
      </c>
      <c r="G65" s="10" t="s">
        <v>175</v>
      </c>
      <c r="H65" s="11">
        <f t="shared" si="37"/>
        <v>0</v>
      </c>
      <c r="I65" s="38" t="s">
        <v>67</v>
      </c>
      <c r="J65" s="31">
        <f t="shared" si="38"/>
        <v>0</v>
      </c>
      <c r="K65" s="38" t="s">
        <v>67</v>
      </c>
      <c r="L65" s="31">
        <f t="shared" si="39"/>
        <v>0</v>
      </c>
      <c r="M65" s="38" t="s">
        <v>67</v>
      </c>
      <c r="N65" s="31">
        <f t="shared" si="40"/>
        <v>0</v>
      </c>
      <c r="O65" s="38" t="s">
        <v>67</v>
      </c>
      <c r="P65" s="31">
        <f t="shared" si="41"/>
        <v>0</v>
      </c>
      <c r="Q65" s="31">
        <f t="shared" si="42"/>
        <v>0</v>
      </c>
      <c r="R65" s="39" t="s">
        <v>67</v>
      </c>
      <c r="S65" s="39">
        <f t="shared" si="43"/>
        <v>0</v>
      </c>
      <c r="T65" s="38" t="str">
        <f t="shared" si="44"/>
        <v/>
      </c>
      <c r="U65" s="38" t="s">
        <v>67</v>
      </c>
      <c r="V65" s="92" t="s">
        <v>77</v>
      </c>
      <c r="W65" s="93" t="s">
        <v>67</v>
      </c>
      <c r="X65" s="93" t="s">
        <v>82</v>
      </c>
      <c r="Y65" s="92" t="s">
        <v>68</v>
      </c>
      <c r="Z65" s="92" t="s">
        <v>76</v>
      </c>
      <c r="AA65" s="92" t="s">
        <v>67</v>
      </c>
      <c r="AB65" s="92" t="s">
        <v>76</v>
      </c>
      <c r="AC65" s="15"/>
      <c r="AD65" s="15"/>
      <c r="AE65" s="15"/>
      <c r="AF65" s="15"/>
      <c r="AG65" s="15"/>
      <c r="AH65" s="15"/>
      <c r="AI65" s="15"/>
      <c r="AJ65" s="15"/>
      <c r="AK65" s="15"/>
      <c r="AL65" s="15"/>
      <c r="AM65" s="15"/>
      <c r="AN65" s="15"/>
      <c r="AO65" s="15"/>
      <c r="AP65" s="15"/>
      <c r="AQ65" s="15"/>
      <c r="AR65" s="15"/>
      <c r="AS65" s="15"/>
    </row>
    <row r="66" spans="1:45" s="12" customFormat="1" ht="39.950000000000003" customHeight="1" x14ac:dyDescent="0.2">
      <c r="A66" s="10" t="s">
        <v>435</v>
      </c>
      <c r="B66" s="85" t="s">
        <v>87</v>
      </c>
      <c r="C66" s="10" t="s">
        <v>368</v>
      </c>
      <c r="D66" s="10" t="s">
        <v>371</v>
      </c>
      <c r="E66" s="10" t="s">
        <v>372</v>
      </c>
      <c r="F66" s="10" t="s">
        <v>464</v>
      </c>
      <c r="G66" s="10" t="s">
        <v>175</v>
      </c>
      <c r="H66" s="11">
        <f t="shared" si="37"/>
        <v>0</v>
      </c>
      <c r="I66" s="38" t="s">
        <v>67</v>
      </c>
      <c r="J66" s="31">
        <f t="shared" si="38"/>
        <v>0</v>
      </c>
      <c r="K66" s="38" t="s">
        <v>67</v>
      </c>
      <c r="L66" s="31">
        <f t="shared" si="39"/>
        <v>0</v>
      </c>
      <c r="M66" s="38" t="s">
        <v>67</v>
      </c>
      <c r="N66" s="31">
        <f t="shared" si="40"/>
        <v>0</v>
      </c>
      <c r="O66" s="38" t="s">
        <v>67</v>
      </c>
      <c r="P66" s="31">
        <f t="shared" si="41"/>
        <v>0</v>
      </c>
      <c r="Q66" s="31">
        <f t="shared" si="42"/>
        <v>0</v>
      </c>
      <c r="R66" s="39" t="s">
        <v>67</v>
      </c>
      <c r="S66" s="39">
        <f t="shared" si="43"/>
        <v>0</v>
      </c>
      <c r="T66" s="38" t="str">
        <f t="shared" si="44"/>
        <v/>
      </c>
      <c r="U66" s="38" t="s">
        <v>67</v>
      </c>
      <c r="V66" s="92" t="s">
        <v>77</v>
      </c>
      <c r="W66" s="93" t="s">
        <v>67</v>
      </c>
      <c r="X66" s="93" t="s">
        <v>82</v>
      </c>
      <c r="Y66" s="92" t="s">
        <v>68</v>
      </c>
      <c r="Z66" s="92" t="s">
        <v>76</v>
      </c>
      <c r="AA66" s="92" t="s">
        <v>67</v>
      </c>
      <c r="AB66" s="92" t="s">
        <v>76</v>
      </c>
      <c r="AC66" s="15"/>
      <c r="AD66" s="15"/>
      <c r="AE66" s="15"/>
      <c r="AF66" s="15"/>
      <c r="AG66" s="15"/>
      <c r="AH66" s="15"/>
      <c r="AI66" s="15"/>
      <c r="AJ66" s="15"/>
      <c r="AK66" s="15"/>
      <c r="AL66" s="15"/>
      <c r="AM66" s="15"/>
      <c r="AN66" s="15"/>
      <c r="AO66" s="15"/>
      <c r="AP66" s="15"/>
      <c r="AQ66" s="15"/>
      <c r="AR66" s="15"/>
      <c r="AS66" s="15"/>
    </row>
    <row r="67" spans="1:45" s="12" customFormat="1" ht="39.950000000000003" customHeight="1" x14ac:dyDescent="0.2">
      <c r="A67" s="10" t="s">
        <v>436</v>
      </c>
      <c r="B67" s="85" t="s">
        <v>87</v>
      </c>
      <c r="C67" s="10" t="s">
        <v>368</v>
      </c>
      <c r="D67" s="10" t="s">
        <v>373</v>
      </c>
      <c r="E67" s="10" t="s">
        <v>374</v>
      </c>
      <c r="F67" s="10" t="s">
        <v>464</v>
      </c>
      <c r="G67" s="10" t="s">
        <v>175</v>
      </c>
      <c r="H67" s="11">
        <f t="shared" si="37"/>
        <v>0</v>
      </c>
      <c r="I67" s="38" t="s">
        <v>67</v>
      </c>
      <c r="J67" s="31">
        <f t="shared" si="38"/>
        <v>0</v>
      </c>
      <c r="K67" s="38" t="s">
        <v>67</v>
      </c>
      <c r="L67" s="31">
        <f t="shared" si="39"/>
        <v>0</v>
      </c>
      <c r="M67" s="38" t="s">
        <v>67</v>
      </c>
      <c r="N67" s="31">
        <f t="shared" si="40"/>
        <v>0</v>
      </c>
      <c r="O67" s="38" t="s">
        <v>67</v>
      </c>
      <c r="P67" s="31">
        <f t="shared" si="41"/>
        <v>0</v>
      </c>
      <c r="Q67" s="31">
        <f t="shared" si="42"/>
        <v>0</v>
      </c>
      <c r="R67" s="39" t="s">
        <v>67</v>
      </c>
      <c r="S67" s="39">
        <f t="shared" si="43"/>
        <v>0</v>
      </c>
      <c r="T67" s="38" t="str">
        <f t="shared" si="44"/>
        <v/>
      </c>
      <c r="U67" s="38" t="s">
        <v>67</v>
      </c>
      <c r="V67" s="92" t="s">
        <v>77</v>
      </c>
      <c r="W67" s="93" t="s">
        <v>67</v>
      </c>
      <c r="X67" s="93" t="s">
        <v>82</v>
      </c>
      <c r="Y67" s="92" t="s">
        <v>68</v>
      </c>
      <c r="Z67" s="92" t="s">
        <v>76</v>
      </c>
      <c r="AA67" s="92" t="s">
        <v>67</v>
      </c>
      <c r="AB67" s="92" t="s">
        <v>76</v>
      </c>
      <c r="AC67" s="15"/>
      <c r="AD67" s="15"/>
      <c r="AE67" s="15"/>
      <c r="AF67" s="15"/>
      <c r="AG67" s="15"/>
      <c r="AH67" s="15"/>
      <c r="AI67" s="15"/>
      <c r="AJ67" s="15"/>
      <c r="AK67" s="15"/>
      <c r="AL67" s="15"/>
      <c r="AM67" s="15"/>
      <c r="AN67" s="15"/>
      <c r="AO67" s="15"/>
      <c r="AP67" s="15"/>
      <c r="AQ67" s="15"/>
      <c r="AR67" s="15"/>
      <c r="AS67" s="15"/>
    </row>
    <row r="68" spans="1:45" s="12" customFormat="1" ht="39.950000000000003" customHeight="1" x14ac:dyDescent="0.2">
      <c r="A68" s="10" t="s">
        <v>437</v>
      </c>
      <c r="B68" s="85" t="s">
        <v>87</v>
      </c>
      <c r="C68" s="10" t="s">
        <v>368</v>
      </c>
      <c r="D68" s="10" t="s">
        <v>375</v>
      </c>
      <c r="E68" s="10" t="s">
        <v>376</v>
      </c>
      <c r="F68" s="10" t="s">
        <v>464</v>
      </c>
      <c r="G68" s="10" t="s">
        <v>175</v>
      </c>
      <c r="H68" s="11">
        <f t="shared" si="37"/>
        <v>0</v>
      </c>
      <c r="I68" s="38" t="s">
        <v>67</v>
      </c>
      <c r="J68" s="31">
        <f t="shared" si="38"/>
        <v>0</v>
      </c>
      <c r="K68" s="38" t="s">
        <v>67</v>
      </c>
      <c r="L68" s="31">
        <f t="shared" si="39"/>
        <v>0</v>
      </c>
      <c r="M68" s="38" t="s">
        <v>67</v>
      </c>
      <c r="N68" s="31">
        <f t="shared" si="40"/>
        <v>0</v>
      </c>
      <c r="O68" s="38" t="s">
        <v>67</v>
      </c>
      <c r="P68" s="31">
        <f t="shared" si="41"/>
        <v>0</v>
      </c>
      <c r="Q68" s="31">
        <f t="shared" si="42"/>
        <v>0</v>
      </c>
      <c r="R68" s="39" t="s">
        <v>67</v>
      </c>
      <c r="S68" s="39">
        <f t="shared" si="43"/>
        <v>0</v>
      </c>
      <c r="T68" s="38" t="str">
        <f t="shared" si="44"/>
        <v/>
      </c>
      <c r="U68" s="38" t="s">
        <v>67</v>
      </c>
      <c r="V68" s="92" t="s">
        <v>77</v>
      </c>
      <c r="W68" s="93" t="s">
        <v>67</v>
      </c>
      <c r="X68" s="93" t="s">
        <v>82</v>
      </c>
      <c r="Y68" s="92" t="s">
        <v>68</v>
      </c>
      <c r="Z68" s="92" t="s">
        <v>76</v>
      </c>
      <c r="AA68" s="92" t="s">
        <v>67</v>
      </c>
      <c r="AB68" s="92" t="s">
        <v>76</v>
      </c>
      <c r="AC68" s="15"/>
      <c r="AD68" s="15"/>
      <c r="AE68" s="15"/>
      <c r="AF68" s="15"/>
      <c r="AG68" s="15"/>
      <c r="AH68" s="15"/>
      <c r="AI68" s="15"/>
      <c r="AJ68" s="15"/>
      <c r="AK68" s="15"/>
      <c r="AL68" s="15"/>
      <c r="AM68" s="15"/>
      <c r="AN68" s="15"/>
      <c r="AO68" s="15"/>
      <c r="AP68" s="15"/>
      <c r="AQ68" s="15"/>
      <c r="AR68" s="15"/>
      <c r="AS68" s="15"/>
    </row>
    <row r="69" spans="1:45" s="12" customFormat="1" ht="39.950000000000003" customHeight="1" x14ac:dyDescent="0.2">
      <c r="A69" s="10" t="s">
        <v>438</v>
      </c>
      <c r="B69" s="85" t="s">
        <v>87</v>
      </c>
      <c r="C69" s="10" t="s">
        <v>368</v>
      </c>
      <c r="D69" s="10" t="s">
        <v>377</v>
      </c>
      <c r="E69" s="10" t="s">
        <v>378</v>
      </c>
      <c r="F69" s="10" t="s">
        <v>464</v>
      </c>
      <c r="G69" s="10" t="s">
        <v>175</v>
      </c>
      <c r="H69" s="11">
        <f t="shared" si="37"/>
        <v>0</v>
      </c>
      <c r="I69" s="38" t="s">
        <v>67</v>
      </c>
      <c r="J69" s="31">
        <f t="shared" si="38"/>
        <v>0</v>
      </c>
      <c r="K69" s="38" t="s">
        <v>67</v>
      </c>
      <c r="L69" s="31">
        <f t="shared" si="39"/>
        <v>0</v>
      </c>
      <c r="M69" s="38" t="s">
        <v>67</v>
      </c>
      <c r="N69" s="31">
        <f t="shared" si="40"/>
        <v>0</v>
      </c>
      <c r="O69" s="38" t="s">
        <v>67</v>
      </c>
      <c r="P69" s="31">
        <f t="shared" si="41"/>
        <v>0</v>
      </c>
      <c r="Q69" s="31">
        <f t="shared" si="42"/>
        <v>0</v>
      </c>
      <c r="R69" s="39" t="s">
        <v>67</v>
      </c>
      <c r="S69" s="39">
        <f t="shared" si="43"/>
        <v>0</v>
      </c>
      <c r="T69" s="38" t="str">
        <f t="shared" si="44"/>
        <v/>
      </c>
      <c r="U69" s="38" t="s">
        <v>67</v>
      </c>
      <c r="V69" s="92" t="s">
        <v>77</v>
      </c>
      <c r="W69" s="93" t="s">
        <v>67</v>
      </c>
      <c r="X69" s="93" t="s">
        <v>82</v>
      </c>
      <c r="Y69" s="92" t="s">
        <v>68</v>
      </c>
      <c r="Z69" s="92" t="s">
        <v>76</v>
      </c>
      <c r="AA69" s="92" t="s">
        <v>67</v>
      </c>
      <c r="AB69" s="92" t="s">
        <v>76</v>
      </c>
      <c r="AC69" s="15"/>
      <c r="AD69" s="15"/>
      <c r="AE69" s="15"/>
      <c r="AF69" s="15"/>
      <c r="AG69" s="15"/>
      <c r="AH69" s="15"/>
      <c r="AI69" s="15"/>
      <c r="AJ69" s="15"/>
      <c r="AK69" s="15"/>
      <c r="AL69" s="15"/>
      <c r="AM69" s="15"/>
      <c r="AN69" s="15"/>
      <c r="AO69" s="15"/>
      <c r="AP69" s="15"/>
      <c r="AQ69" s="15"/>
      <c r="AR69" s="15"/>
      <c r="AS69" s="15"/>
    </row>
    <row r="70" spans="1:45" s="12" customFormat="1" ht="39.950000000000003" customHeight="1" x14ac:dyDescent="0.2">
      <c r="A70" s="10" t="s">
        <v>440</v>
      </c>
      <c r="B70" s="85" t="s">
        <v>87</v>
      </c>
      <c r="C70" s="10" t="s">
        <v>368</v>
      </c>
      <c r="D70" s="10" t="s">
        <v>379</v>
      </c>
      <c r="E70" s="10" t="s">
        <v>380</v>
      </c>
      <c r="F70" s="10" t="s">
        <v>464</v>
      </c>
      <c r="G70" s="10" t="s">
        <v>175</v>
      </c>
      <c r="H70" s="11">
        <f t="shared" si="37"/>
        <v>0</v>
      </c>
      <c r="I70" s="38" t="s">
        <v>67</v>
      </c>
      <c r="J70" s="31">
        <f t="shared" si="38"/>
        <v>0</v>
      </c>
      <c r="K70" s="38" t="s">
        <v>67</v>
      </c>
      <c r="L70" s="31">
        <f t="shared" si="39"/>
        <v>0</v>
      </c>
      <c r="M70" s="38" t="s">
        <v>67</v>
      </c>
      <c r="N70" s="31">
        <f t="shared" si="40"/>
        <v>0</v>
      </c>
      <c r="O70" s="38" t="s">
        <v>67</v>
      </c>
      <c r="P70" s="31">
        <f t="shared" si="41"/>
        <v>0</v>
      </c>
      <c r="Q70" s="31">
        <f t="shared" si="42"/>
        <v>0</v>
      </c>
      <c r="R70" s="39" t="s">
        <v>67</v>
      </c>
      <c r="S70" s="39">
        <f t="shared" si="43"/>
        <v>0</v>
      </c>
      <c r="T70" s="38" t="str">
        <f t="shared" si="44"/>
        <v/>
      </c>
      <c r="U70" s="38" t="s">
        <v>67</v>
      </c>
      <c r="V70" s="92" t="s">
        <v>77</v>
      </c>
      <c r="W70" s="93" t="s">
        <v>67</v>
      </c>
      <c r="X70" s="93" t="s">
        <v>82</v>
      </c>
      <c r="Y70" s="92" t="s">
        <v>68</v>
      </c>
      <c r="Z70" s="92" t="s">
        <v>76</v>
      </c>
      <c r="AA70" s="92" t="s">
        <v>67</v>
      </c>
      <c r="AB70" s="92" t="s">
        <v>76</v>
      </c>
      <c r="AC70" s="15"/>
      <c r="AD70" s="15"/>
      <c r="AE70" s="15"/>
      <c r="AF70" s="15"/>
      <c r="AG70" s="15"/>
      <c r="AH70" s="15"/>
      <c r="AI70" s="15"/>
      <c r="AJ70" s="15"/>
      <c r="AK70" s="15"/>
      <c r="AL70" s="15"/>
      <c r="AM70" s="15"/>
      <c r="AN70" s="15"/>
      <c r="AO70" s="15"/>
      <c r="AP70" s="15"/>
      <c r="AQ70" s="15"/>
      <c r="AR70" s="15"/>
      <c r="AS70" s="15"/>
    </row>
    <row r="71" spans="1:45" s="12" customFormat="1" ht="39.950000000000003" customHeight="1" x14ac:dyDescent="0.2">
      <c r="A71" s="10" t="s">
        <v>439</v>
      </c>
      <c r="B71" s="85" t="s">
        <v>87</v>
      </c>
      <c r="C71" s="10" t="s">
        <v>368</v>
      </c>
      <c r="D71" s="10" t="s">
        <v>381</v>
      </c>
      <c r="E71" s="10" t="s">
        <v>382</v>
      </c>
      <c r="F71" s="10" t="s">
        <v>464</v>
      </c>
      <c r="G71" s="10" t="s">
        <v>175</v>
      </c>
      <c r="H71" s="11">
        <f t="shared" si="37"/>
        <v>0</v>
      </c>
      <c r="I71" s="38" t="s">
        <v>67</v>
      </c>
      <c r="J71" s="31">
        <f t="shared" si="38"/>
        <v>0</v>
      </c>
      <c r="K71" s="38" t="s">
        <v>67</v>
      </c>
      <c r="L71" s="31">
        <f t="shared" si="39"/>
        <v>0</v>
      </c>
      <c r="M71" s="38" t="s">
        <v>67</v>
      </c>
      <c r="N71" s="31">
        <f t="shared" si="40"/>
        <v>0</v>
      </c>
      <c r="O71" s="38" t="s">
        <v>67</v>
      </c>
      <c r="P71" s="31">
        <f t="shared" si="41"/>
        <v>0</v>
      </c>
      <c r="Q71" s="31">
        <f t="shared" si="42"/>
        <v>0</v>
      </c>
      <c r="R71" s="39" t="s">
        <v>67</v>
      </c>
      <c r="S71" s="39">
        <f t="shared" si="43"/>
        <v>0</v>
      </c>
      <c r="T71" s="38" t="str">
        <f t="shared" si="44"/>
        <v/>
      </c>
      <c r="U71" s="38" t="s">
        <v>67</v>
      </c>
      <c r="V71" s="92" t="s">
        <v>77</v>
      </c>
      <c r="W71" s="93" t="s">
        <v>67</v>
      </c>
      <c r="X71" s="93" t="s">
        <v>82</v>
      </c>
      <c r="Y71" s="92" t="s">
        <v>68</v>
      </c>
      <c r="Z71" s="92" t="s">
        <v>76</v>
      </c>
      <c r="AA71" s="92" t="s">
        <v>67</v>
      </c>
      <c r="AB71" s="92" t="s">
        <v>76</v>
      </c>
      <c r="AC71" s="15"/>
      <c r="AD71" s="15"/>
      <c r="AE71" s="15"/>
      <c r="AF71" s="15"/>
      <c r="AG71" s="15"/>
      <c r="AH71" s="15"/>
      <c r="AI71" s="15"/>
      <c r="AJ71" s="15"/>
      <c r="AK71" s="15"/>
      <c r="AL71" s="15"/>
      <c r="AM71" s="15"/>
      <c r="AN71" s="15"/>
      <c r="AO71" s="15"/>
      <c r="AP71" s="15"/>
      <c r="AQ71" s="15"/>
      <c r="AR71" s="15"/>
      <c r="AS71" s="15"/>
    </row>
    <row r="72" spans="1:45" s="12" customFormat="1" ht="39.950000000000003" customHeight="1" x14ac:dyDescent="0.2">
      <c r="A72" s="10" t="s">
        <v>441</v>
      </c>
      <c r="B72" s="85" t="s">
        <v>87</v>
      </c>
      <c r="C72" s="10" t="s">
        <v>368</v>
      </c>
      <c r="D72" s="10" t="s">
        <v>383</v>
      </c>
      <c r="E72" s="10" t="s">
        <v>384</v>
      </c>
      <c r="F72" s="10" t="s">
        <v>464</v>
      </c>
      <c r="G72" s="10" t="s">
        <v>175</v>
      </c>
      <c r="H72" s="11">
        <f t="shared" si="37"/>
        <v>0</v>
      </c>
      <c r="I72" s="38" t="s">
        <v>67</v>
      </c>
      <c r="J72" s="31">
        <f t="shared" si="38"/>
        <v>0</v>
      </c>
      <c r="K72" s="38" t="s">
        <v>67</v>
      </c>
      <c r="L72" s="31">
        <f t="shared" si="39"/>
        <v>0</v>
      </c>
      <c r="M72" s="38" t="s">
        <v>67</v>
      </c>
      <c r="N72" s="31">
        <f t="shared" si="40"/>
        <v>0</v>
      </c>
      <c r="O72" s="38" t="s">
        <v>67</v>
      </c>
      <c r="P72" s="31">
        <f t="shared" si="41"/>
        <v>0</v>
      </c>
      <c r="Q72" s="31">
        <f t="shared" si="42"/>
        <v>0</v>
      </c>
      <c r="R72" s="39" t="s">
        <v>67</v>
      </c>
      <c r="S72" s="39">
        <f t="shared" si="43"/>
        <v>0</v>
      </c>
      <c r="T72" s="38" t="str">
        <f t="shared" si="44"/>
        <v/>
      </c>
      <c r="U72" s="38" t="s">
        <v>67</v>
      </c>
      <c r="V72" s="92" t="s">
        <v>77</v>
      </c>
      <c r="W72" s="93" t="s">
        <v>67</v>
      </c>
      <c r="X72" s="93" t="s">
        <v>82</v>
      </c>
      <c r="Y72" s="92" t="s">
        <v>68</v>
      </c>
      <c r="Z72" s="92" t="s">
        <v>76</v>
      </c>
      <c r="AA72" s="92" t="s">
        <v>67</v>
      </c>
      <c r="AB72" s="92" t="s">
        <v>76</v>
      </c>
      <c r="AC72" s="15"/>
      <c r="AD72" s="15"/>
      <c r="AE72" s="15"/>
      <c r="AF72" s="15"/>
      <c r="AG72" s="15"/>
      <c r="AH72" s="15"/>
      <c r="AI72" s="15"/>
      <c r="AJ72" s="15"/>
      <c r="AK72" s="15"/>
      <c r="AL72" s="15"/>
      <c r="AM72" s="15"/>
      <c r="AN72" s="15"/>
      <c r="AO72" s="15"/>
      <c r="AP72" s="15"/>
      <c r="AQ72" s="15"/>
      <c r="AR72" s="15"/>
      <c r="AS72" s="15"/>
    </row>
    <row r="73" spans="1:45" s="12" customFormat="1" ht="39.950000000000003" customHeight="1" x14ac:dyDescent="0.2">
      <c r="A73" s="10" t="s">
        <v>442</v>
      </c>
      <c r="B73" s="85" t="s">
        <v>87</v>
      </c>
      <c r="C73" s="10" t="s">
        <v>368</v>
      </c>
      <c r="D73" s="10" t="s">
        <v>385</v>
      </c>
      <c r="E73" s="10" t="s">
        <v>386</v>
      </c>
      <c r="F73" s="10" t="s">
        <v>464</v>
      </c>
      <c r="G73" s="10" t="s">
        <v>175</v>
      </c>
      <c r="H73" s="11">
        <f t="shared" si="37"/>
        <v>0</v>
      </c>
      <c r="I73" s="38" t="s">
        <v>67</v>
      </c>
      <c r="J73" s="31">
        <f t="shared" si="38"/>
        <v>0</v>
      </c>
      <c r="K73" s="38" t="s">
        <v>67</v>
      </c>
      <c r="L73" s="31">
        <f t="shared" si="39"/>
        <v>0</v>
      </c>
      <c r="M73" s="38" t="s">
        <v>67</v>
      </c>
      <c r="N73" s="31">
        <f t="shared" si="40"/>
        <v>0</v>
      </c>
      <c r="O73" s="38" t="s">
        <v>67</v>
      </c>
      <c r="P73" s="31">
        <f t="shared" si="41"/>
        <v>0</v>
      </c>
      <c r="Q73" s="31">
        <f t="shared" si="42"/>
        <v>0</v>
      </c>
      <c r="R73" s="39" t="s">
        <v>67</v>
      </c>
      <c r="S73" s="39">
        <f t="shared" si="43"/>
        <v>0</v>
      </c>
      <c r="T73" s="38" t="str">
        <f t="shared" si="44"/>
        <v/>
      </c>
      <c r="U73" s="38" t="s">
        <v>67</v>
      </c>
      <c r="V73" s="92" t="s">
        <v>77</v>
      </c>
      <c r="W73" s="93" t="s">
        <v>67</v>
      </c>
      <c r="X73" s="93" t="s">
        <v>82</v>
      </c>
      <c r="Y73" s="92" t="s">
        <v>68</v>
      </c>
      <c r="Z73" s="92" t="s">
        <v>76</v>
      </c>
      <c r="AA73" s="92" t="s">
        <v>67</v>
      </c>
      <c r="AB73" s="92" t="s">
        <v>76</v>
      </c>
      <c r="AC73" s="15"/>
      <c r="AD73" s="15"/>
      <c r="AE73" s="15"/>
      <c r="AF73" s="15"/>
      <c r="AG73" s="15"/>
      <c r="AH73" s="15"/>
      <c r="AI73" s="15"/>
      <c r="AJ73" s="15"/>
      <c r="AK73" s="15"/>
      <c r="AL73" s="15"/>
      <c r="AM73" s="15"/>
      <c r="AN73" s="15"/>
      <c r="AO73" s="15"/>
      <c r="AP73" s="15"/>
      <c r="AQ73" s="15"/>
      <c r="AR73" s="15"/>
      <c r="AS73" s="15"/>
    </row>
    <row r="74" spans="1:45" s="12" customFormat="1" ht="39.950000000000003" customHeight="1" x14ac:dyDescent="0.2">
      <c r="A74" s="10" t="s">
        <v>443</v>
      </c>
      <c r="B74" s="85" t="s">
        <v>87</v>
      </c>
      <c r="C74" s="10" t="s">
        <v>368</v>
      </c>
      <c r="D74" s="10" t="s">
        <v>387</v>
      </c>
      <c r="E74" s="10" t="s">
        <v>388</v>
      </c>
      <c r="F74" s="10" t="s">
        <v>464</v>
      </c>
      <c r="G74" s="10" t="s">
        <v>175</v>
      </c>
      <c r="H74" s="11">
        <f t="shared" si="37"/>
        <v>0</v>
      </c>
      <c r="I74" s="38" t="s">
        <v>67</v>
      </c>
      <c r="J74" s="31">
        <f t="shared" si="38"/>
        <v>0</v>
      </c>
      <c r="K74" s="38" t="s">
        <v>67</v>
      </c>
      <c r="L74" s="31">
        <f t="shared" si="39"/>
        <v>0</v>
      </c>
      <c r="M74" s="38" t="s">
        <v>67</v>
      </c>
      <c r="N74" s="31">
        <f t="shared" si="40"/>
        <v>0</v>
      </c>
      <c r="O74" s="38" t="s">
        <v>67</v>
      </c>
      <c r="P74" s="31">
        <f t="shared" si="41"/>
        <v>0</v>
      </c>
      <c r="Q74" s="31">
        <f t="shared" si="42"/>
        <v>0</v>
      </c>
      <c r="R74" s="39" t="s">
        <v>67</v>
      </c>
      <c r="S74" s="39">
        <f t="shared" si="43"/>
        <v>0</v>
      </c>
      <c r="T74" s="38" t="str">
        <f t="shared" si="44"/>
        <v/>
      </c>
      <c r="U74" s="38" t="s">
        <v>67</v>
      </c>
      <c r="V74" s="92" t="s">
        <v>77</v>
      </c>
      <c r="W74" s="93" t="s">
        <v>67</v>
      </c>
      <c r="X74" s="93" t="s">
        <v>82</v>
      </c>
      <c r="Y74" s="92" t="s">
        <v>68</v>
      </c>
      <c r="Z74" s="92" t="s">
        <v>76</v>
      </c>
      <c r="AA74" s="92" t="s">
        <v>67</v>
      </c>
      <c r="AB74" s="92" t="s">
        <v>76</v>
      </c>
      <c r="AC74" s="15"/>
      <c r="AD74" s="15"/>
      <c r="AE74" s="15"/>
      <c r="AF74" s="15"/>
      <c r="AG74" s="15"/>
      <c r="AH74" s="15"/>
      <c r="AI74" s="15"/>
      <c r="AJ74" s="15"/>
      <c r="AK74" s="15"/>
      <c r="AL74" s="15"/>
      <c r="AM74" s="15"/>
      <c r="AN74" s="15"/>
      <c r="AO74" s="15"/>
      <c r="AP74" s="15"/>
      <c r="AQ74" s="15"/>
      <c r="AR74" s="15"/>
      <c r="AS74" s="15"/>
    </row>
    <row r="75" spans="1:45" s="12" customFormat="1" ht="39.950000000000003" customHeight="1" x14ac:dyDescent="0.2">
      <c r="A75" s="10" t="s">
        <v>444</v>
      </c>
      <c r="B75" s="85" t="s">
        <v>87</v>
      </c>
      <c r="C75" s="10" t="s">
        <v>368</v>
      </c>
      <c r="D75" s="10" t="s">
        <v>389</v>
      </c>
      <c r="E75" s="10" t="s">
        <v>390</v>
      </c>
      <c r="F75" s="10" t="s">
        <v>464</v>
      </c>
      <c r="G75" s="10" t="s">
        <v>175</v>
      </c>
      <c r="H75" s="11">
        <f t="shared" si="37"/>
        <v>0</v>
      </c>
      <c r="I75" s="38" t="s">
        <v>67</v>
      </c>
      <c r="J75" s="31">
        <f t="shared" si="38"/>
        <v>0</v>
      </c>
      <c r="K75" s="38" t="s">
        <v>67</v>
      </c>
      <c r="L75" s="31">
        <f t="shared" si="39"/>
        <v>0</v>
      </c>
      <c r="M75" s="38" t="s">
        <v>67</v>
      </c>
      <c r="N75" s="31">
        <f t="shared" si="40"/>
        <v>0</v>
      </c>
      <c r="O75" s="38" t="s">
        <v>67</v>
      </c>
      <c r="P75" s="31">
        <f t="shared" si="41"/>
        <v>0</v>
      </c>
      <c r="Q75" s="31">
        <f t="shared" si="42"/>
        <v>0</v>
      </c>
      <c r="R75" s="39" t="s">
        <v>67</v>
      </c>
      <c r="S75" s="39">
        <f t="shared" si="43"/>
        <v>0</v>
      </c>
      <c r="T75" s="38" t="str">
        <f t="shared" si="44"/>
        <v/>
      </c>
      <c r="U75" s="38" t="s">
        <v>67</v>
      </c>
      <c r="V75" s="92" t="s">
        <v>77</v>
      </c>
      <c r="W75" s="93" t="s">
        <v>67</v>
      </c>
      <c r="X75" s="93" t="s">
        <v>82</v>
      </c>
      <c r="Y75" s="92" t="s">
        <v>68</v>
      </c>
      <c r="Z75" s="92" t="s">
        <v>76</v>
      </c>
      <c r="AA75" s="92" t="s">
        <v>67</v>
      </c>
      <c r="AB75" s="92" t="s">
        <v>76</v>
      </c>
      <c r="AC75" s="15"/>
      <c r="AD75" s="15"/>
      <c r="AE75" s="15"/>
      <c r="AF75" s="15"/>
      <c r="AG75" s="15"/>
      <c r="AH75" s="15"/>
      <c r="AI75" s="15"/>
      <c r="AJ75" s="15"/>
      <c r="AK75" s="15"/>
      <c r="AL75" s="15"/>
      <c r="AM75" s="15"/>
      <c r="AN75" s="15"/>
      <c r="AO75" s="15"/>
      <c r="AP75" s="15"/>
      <c r="AQ75" s="15"/>
      <c r="AR75" s="15"/>
      <c r="AS75" s="15"/>
    </row>
    <row r="76" spans="1:45" s="12" customFormat="1" ht="39.950000000000003" customHeight="1" x14ac:dyDescent="0.2">
      <c r="A76" s="10" t="s">
        <v>434</v>
      </c>
      <c r="B76" s="85" t="s">
        <v>87</v>
      </c>
      <c r="C76" s="10" t="s">
        <v>368</v>
      </c>
      <c r="D76" s="10" t="s">
        <v>391</v>
      </c>
      <c r="E76" s="10" t="s">
        <v>392</v>
      </c>
      <c r="F76" s="10" t="s">
        <v>464</v>
      </c>
      <c r="G76" s="10" t="s">
        <v>175</v>
      </c>
      <c r="H76" s="11">
        <f t="shared" si="37"/>
        <v>0</v>
      </c>
      <c r="I76" s="38" t="s">
        <v>67</v>
      </c>
      <c r="J76" s="31">
        <f t="shared" si="38"/>
        <v>0</v>
      </c>
      <c r="K76" s="38" t="s">
        <v>67</v>
      </c>
      <c r="L76" s="31">
        <f t="shared" si="39"/>
        <v>0</v>
      </c>
      <c r="M76" s="38" t="s">
        <v>67</v>
      </c>
      <c r="N76" s="31">
        <f t="shared" si="40"/>
        <v>0</v>
      </c>
      <c r="O76" s="38" t="s">
        <v>67</v>
      </c>
      <c r="P76" s="31">
        <f t="shared" si="41"/>
        <v>0</v>
      </c>
      <c r="Q76" s="31">
        <f t="shared" si="42"/>
        <v>0</v>
      </c>
      <c r="R76" s="39" t="s">
        <v>67</v>
      </c>
      <c r="S76" s="39">
        <f t="shared" si="43"/>
        <v>0</v>
      </c>
      <c r="T76" s="38" t="str">
        <f t="shared" si="44"/>
        <v/>
      </c>
      <c r="U76" s="38" t="s">
        <v>67</v>
      </c>
      <c r="V76" s="92" t="s">
        <v>77</v>
      </c>
      <c r="W76" s="93" t="s">
        <v>67</v>
      </c>
      <c r="X76" s="93" t="s">
        <v>82</v>
      </c>
      <c r="Y76" s="92" t="s">
        <v>68</v>
      </c>
      <c r="Z76" s="92" t="s">
        <v>76</v>
      </c>
      <c r="AA76" s="92" t="s">
        <v>67</v>
      </c>
      <c r="AB76" s="92" t="s">
        <v>76</v>
      </c>
      <c r="AC76" s="15"/>
      <c r="AD76" s="15"/>
      <c r="AE76" s="15"/>
      <c r="AF76" s="15"/>
      <c r="AG76" s="15"/>
      <c r="AH76" s="15"/>
      <c r="AI76" s="15"/>
      <c r="AJ76" s="15"/>
      <c r="AK76" s="15"/>
      <c r="AL76" s="15"/>
      <c r="AM76" s="15"/>
      <c r="AN76" s="15"/>
      <c r="AO76" s="15"/>
      <c r="AP76" s="15"/>
      <c r="AQ76" s="15"/>
      <c r="AR76" s="15"/>
      <c r="AS76" s="15"/>
    </row>
    <row r="77" spans="1:45" s="12" customFormat="1" ht="39.950000000000003" customHeight="1" x14ac:dyDescent="0.2">
      <c r="A77" s="10" t="s">
        <v>445</v>
      </c>
      <c r="B77" s="85" t="s">
        <v>87</v>
      </c>
      <c r="C77" s="10" t="s">
        <v>368</v>
      </c>
      <c r="D77" s="10" t="s">
        <v>393</v>
      </c>
      <c r="E77" s="10" t="s">
        <v>394</v>
      </c>
      <c r="F77" s="10" t="s">
        <v>464</v>
      </c>
      <c r="G77" s="10" t="s">
        <v>175</v>
      </c>
      <c r="H77" s="11">
        <f t="shared" si="37"/>
        <v>0</v>
      </c>
      <c r="I77" s="38" t="s">
        <v>67</v>
      </c>
      <c r="J77" s="31">
        <f t="shared" si="38"/>
        <v>0</v>
      </c>
      <c r="K77" s="38" t="s">
        <v>67</v>
      </c>
      <c r="L77" s="31">
        <f t="shared" si="39"/>
        <v>0</v>
      </c>
      <c r="M77" s="38" t="s">
        <v>67</v>
      </c>
      <c r="N77" s="31">
        <f t="shared" si="40"/>
        <v>0</v>
      </c>
      <c r="O77" s="38" t="s">
        <v>67</v>
      </c>
      <c r="P77" s="31">
        <f t="shared" si="41"/>
        <v>0</v>
      </c>
      <c r="Q77" s="31">
        <f t="shared" si="42"/>
        <v>0</v>
      </c>
      <c r="R77" s="39" t="s">
        <v>67</v>
      </c>
      <c r="S77" s="39">
        <f t="shared" si="43"/>
        <v>0</v>
      </c>
      <c r="T77" s="38" t="str">
        <f t="shared" si="44"/>
        <v/>
      </c>
      <c r="U77" s="38" t="s">
        <v>67</v>
      </c>
      <c r="V77" s="92" t="s">
        <v>77</v>
      </c>
      <c r="W77" s="93" t="s">
        <v>67</v>
      </c>
      <c r="X77" s="93" t="s">
        <v>82</v>
      </c>
      <c r="Y77" s="92" t="s">
        <v>68</v>
      </c>
      <c r="Z77" s="92" t="s">
        <v>76</v>
      </c>
      <c r="AA77" s="92" t="s">
        <v>67</v>
      </c>
      <c r="AB77" s="92" t="s">
        <v>76</v>
      </c>
      <c r="AC77" s="15"/>
      <c r="AD77" s="15"/>
      <c r="AE77" s="15"/>
      <c r="AF77" s="15"/>
      <c r="AG77" s="15"/>
      <c r="AH77" s="15"/>
      <c r="AI77" s="15"/>
      <c r="AJ77" s="15"/>
      <c r="AK77" s="15"/>
      <c r="AL77" s="15"/>
      <c r="AM77" s="15"/>
      <c r="AN77" s="15"/>
      <c r="AO77" s="15"/>
      <c r="AP77" s="15"/>
      <c r="AQ77" s="15"/>
      <c r="AR77" s="15"/>
      <c r="AS77" s="15"/>
    </row>
    <row r="78" spans="1:45" s="12" customFormat="1" ht="39.950000000000003" customHeight="1" x14ac:dyDescent="0.2">
      <c r="A78" s="10" t="s">
        <v>446</v>
      </c>
      <c r="B78" s="85" t="s">
        <v>87</v>
      </c>
      <c r="C78" s="10" t="s">
        <v>368</v>
      </c>
      <c r="D78" s="10" t="s">
        <v>395</v>
      </c>
      <c r="E78" s="10" t="s">
        <v>396</v>
      </c>
      <c r="F78" s="10" t="s">
        <v>464</v>
      </c>
      <c r="G78" s="10" t="s">
        <v>175</v>
      </c>
      <c r="H78" s="11">
        <f t="shared" si="37"/>
        <v>0</v>
      </c>
      <c r="I78" s="38" t="s">
        <v>67</v>
      </c>
      <c r="J78" s="31">
        <f t="shared" si="38"/>
        <v>0</v>
      </c>
      <c r="K78" s="38" t="s">
        <v>67</v>
      </c>
      <c r="L78" s="31">
        <f t="shared" si="39"/>
        <v>0</v>
      </c>
      <c r="M78" s="38" t="s">
        <v>67</v>
      </c>
      <c r="N78" s="31">
        <f t="shared" si="40"/>
        <v>0</v>
      </c>
      <c r="O78" s="38" t="s">
        <v>67</v>
      </c>
      <c r="P78" s="31">
        <f t="shared" si="41"/>
        <v>0</v>
      </c>
      <c r="Q78" s="31">
        <f t="shared" si="42"/>
        <v>0</v>
      </c>
      <c r="R78" s="39" t="s">
        <v>67</v>
      </c>
      <c r="S78" s="39">
        <f t="shared" si="43"/>
        <v>0</v>
      </c>
      <c r="T78" s="38" t="str">
        <f t="shared" si="44"/>
        <v/>
      </c>
      <c r="U78" s="38" t="s">
        <v>67</v>
      </c>
      <c r="V78" s="92" t="s">
        <v>77</v>
      </c>
      <c r="W78" s="93" t="s">
        <v>67</v>
      </c>
      <c r="X78" s="93" t="s">
        <v>82</v>
      </c>
      <c r="Y78" s="92" t="s">
        <v>68</v>
      </c>
      <c r="Z78" s="92" t="s">
        <v>76</v>
      </c>
      <c r="AA78" s="92" t="s">
        <v>67</v>
      </c>
      <c r="AB78" s="92" t="s">
        <v>76</v>
      </c>
      <c r="AC78" s="15"/>
      <c r="AD78" s="15"/>
      <c r="AE78" s="15"/>
      <c r="AF78" s="15"/>
      <c r="AG78" s="15"/>
      <c r="AH78" s="15"/>
      <c r="AI78" s="15"/>
      <c r="AJ78" s="15"/>
      <c r="AK78" s="15"/>
      <c r="AL78" s="15"/>
      <c r="AM78" s="15"/>
      <c r="AN78" s="15"/>
      <c r="AO78" s="15"/>
      <c r="AP78" s="15"/>
      <c r="AQ78" s="15"/>
      <c r="AR78" s="15"/>
      <c r="AS78" s="15"/>
    </row>
    <row r="79" spans="1:45" s="12" customFormat="1" ht="39.950000000000003" customHeight="1" x14ac:dyDescent="0.2">
      <c r="A79" s="10" t="s">
        <v>447</v>
      </c>
      <c r="B79" s="85" t="s">
        <v>87</v>
      </c>
      <c r="C79" s="10" t="s">
        <v>368</v>
      </c>
      <c r="D79" s="10" t="s">
        <v>397</v>
      </c>
      <c r="E79" s="10" t="s">
        <v>398</v>
      </c>
      <c r="F79" s="10" t="s">
        <v>464</v>
      </c>
      <c r="G79" s="10" t="s">
        <v>175</v>
      </c>
      <c r="H79" s="11">
        <f t="shared" si="37"/>
        <v>0</v>
      </c>
      <c r="I79" s="38" t="s">
        <v>67</v>
      </c>
      <c r="J79" s="31">
        <f t="shared" si="38"/>
        <v>0</v>
      </c>
      <c r="K79" s="38" t="s">
        <v>67</v>
      </c>
      <c r="L79" s="31">
        <f t="shared" si="39"/>
        <v>0</v>
      </c>
      <c r="M79" s="38" t="s">
        <v>67</v>
      </c>
      <c r="N79" s="31">
        <f t="shared" si="40"/>
        <v>0</v>
      </c>
      <c r="O79" s="38" t="s">
        <v>67</v>
      </c>
      <c r="P79" s="31">
        <f t="shared" si="41"/>
        <v>0</v>
      </c>
      <c r="Q79" s="31">
        <f t="shared" si="42"/>
        <v>0</v>
      </c>
      <c r="R79" s="39" t="s">
        <v>67</v>
      </c>
      <c r="S79" s="39">
        <f t="shared" si="43"/>
        <v>0</v>
      </c>
      <c r="T79" s="38" t="str">
        <f t="shared" si="44"/>
        <v/>
      </c>
      <c r="U79" s="38" t="s">
        <v>67</v>
      </c>
      <c r="V79" s="92" t="s">
        <v>77</v>
      </c>
      <c r="W79" s="93" t="s">
        <v>67</v>
      </c>
      <c r="X79" s="93" t="s">
        <v>82</v>
      </c>
      <c r="Y79" s="92" t="s">
        <v>68</v>
      </c>
      <c r="Z79" s="92" t="s">
        <v>76</v>
      </c>
      <c r="AA79" s="92" t="s">
        <v>67</v>
      </c>
      <c r="AB79" s="92" t="s">
        <v>76</v>
      </c>
      <c r="AC79" s="15"/>
      <c r="AD79" s="15"/>
      <c r="AE79" s="15"/>
      <c r="AF79" s="15"/>
      <c r="AG79" s="15"/>
      <c r="AH79" s="15"/>
      <c r="AI79" s="15"/>
      <c r="AJ79" s="15"/>
      <c r="AK79" s="15"/>
      <c r="AL79" s="15"/>
      <c r="AM79" s="15"/>
      <c r="AN79" s="15"/>
      <c r="AO79" s="15"/>
      <c r="AP79" s="15"/>
      <c r="AQ79" s="15"/>
      <c r="AR79" s="15"/>
      <c r="AS79" s="15"/>
    </row>
    <row r="80" spans="1:45" s="12" customFormat="1" ht="39.950000000000003" customHeight="1" x14ac:dyDescent="0.2">
      <c r="A80" s="10" t="s">
        <v>448</v>
      </c>
      <c r="B80" s="85" t="s">
        <v>87</v>
      </c>
      <c r="C80" s="10" t="s">
        <v>368</v>
      </c>
      <c r="D80" s="10" t="s">
        <v>399</v>
      </c>
      <c r="E80" s="10" t="s">
        <v>400</v>
      </c>
      <c r="F80" s="10" t="s">
        <v>464</v>
      </c>
      <c r="G80" s="10" t="s">
        <v>175</v>
      </c>
      <c r="H80" s="11">
        <f t="shared" si="37"/>
        <v>0</v>
      </c>
      <c r="I80" s="38" t="s">
        <v>67</v>
      </c>
      <c r="J80" s="31">
        <f t="shared" si="38"/>
        <v>0</v>
      </c>
      <c r="K80" s="38" t="s">
        <v>67</v>
      </c>
      <c r="L80" s="31">
        <f t="shared" si="39"/>
        <v>0</v>
      </c>
      <c r="M80" s="38" t="s">
        <v>67</v>
      </c>
      <c r="N80" s="31">
        <f t="shared" si="40"/>
        <v>0</v>
      </c>
      <c r="O80" s="38" t="s">
        <v>67</v>
      </c>
      <c r="P80" s="31">
        <f t="shared" si="41"/>
        <v>0</v>
      </c>
      <c r="Q80" s="31">
        <f t="shared" si="42"/>
        <v>0</v>
      </c>
      <c r="R80" s="39" t="s">
        <v>67</v>
      </c>
      <c r="S80" s="39">
        <f t="shared" si="43"/>
        <v>0</v>
      </c>
      <c r="T80" s="38" t="str">
        <f t="shared" si="44"/>
        <v/>
      </c>
      <c r="U80" s="38" t="s">
        <v>67</v>
      </c>
      <c r="V80" s="92" t="s">
        <v>77</v>
      </c>
      <c r="W80" s="93" t="s">
        <v>67</v>
      </c>
      <c r="X80" s="93" t="s">
        <v>82</v>
      </c>
      <c r="Y80" s="92" t="s">
        <v>68</v>
      </c>
      <c r="Z80" s="92" t="s">
        <v>76</v>
      </c>
      <c r="AA80" s="92" t="s">
        <v>67</v>
      </c>
      <c r="AB80" s="92" t="s">
        <v>76</v>
      </c>
      <c r="AC80" s="15"/>
      <c r="AD80" s="15"/>
      <c r="AE80" s="15"/>
      <c r="AF80" s="15"/>
      <c r="AG80" s="15"/>
      <c r="AH80" s="15"/>
      <c r="AI80" s="15"/>
      <c r="AJ80" s="15"/>
      <c r="AK80" s="15"/>
      <c r="AL80" s="15"/>
      <c r="AM80" s="15"/>
      <c r="AN80" s="15"/>
      <c r="AO80" s="15"/>
      <c r="AP80" s="15"/>
      <c r="AQ80" s="15"/>
      <c r="AR80" s="15"/>
      <c r="AS80" s="15"/>
    </row>
    <row r="81" spans="1:45" s="12" customFormat="1" ht="39.950000000000003" customHeight="1" x14ac:dyDescent="0.2">
      <c r="A81" s="10" t="s">
        <v>449</v>
      </c>
      <c r="B81" s="85" t="s">
        <v>87</v>
      </c>
      <c r="C81" s="10" t="s">
        <v>368</v>
      </c>
      <c r="D81" s="10" t="s">
        <v>401</v>
      </c>
      <c r="E81" s="10" t="s">
        <v>402</v>
      </c>
      <c r="F81" s="10" t="s">
        <v>464</v>
      </c>
      <c r="G81" s="10" t="s">
        <v>175</v>
      </c>
      <c r="H81" s="11">
        <f t="shared" si="37"/>
        <v>0</v>
      </c>
      <c r="I81" s="38" t="s">
        <v>67</v>
      </c>
      <c r="J81" s="31">
        <f t="shared" si="38"/>
        <v>0</v>
      </c>
      <c r="K81" s="38" t="s">
        <v>67</v>
      </c>
      <c r="L81" s="31">
        <f t="shared" si="39"/>
        <v>0</v>
      </c>
      <c r="M81" s="38" t="s">
        <v>67</v>
      </c>
      <c r="N81" s="31">
        <f t="shared" si="40"/>
        <v>0</v>
      </c>
      <c r="O81" s="38" t="s">
        <v>67</v>
      </c>
      <c r="P81" s="31">
        <f t="shared" si="41"/>
        <v>0</v>
      </c>
      <c r="Q81" s="31">
        <f t="shared" si="42"/>
        <v>0</v>
      </c>
      <c r="R81" s="39" t="s">
        <v>67</v>
      </c>
      <c r="S81" s="39">
        <f t="shared" si="43"/>
        <v>0</v>
      </c>
      <c r="T81" s="38" t="str">
        <f t="shared" si="44"/>
        <v/>
      </c>
      <c r="U81" s="38" t="s">
        <v>67</v>
      </c>
      <c r="V81" s="92" t="s">
        <v>77</v>
      </c>
      <c r="W81" s="93" t="s">
        <v>67</v>
      </c>
      <c r="X81" s="93" t="s">
        <v>82</v>
      </c>
      <c r="Y81" s="92" t="s">
        <v>68</v>
      </c>
      <c r="Z81" s="92" t="s">
        <v>76</v>
      </c>
      <c r="AA81" s="92" t="s">
        <v>67</v>
      </c>
      <c r="AB81" s="92" t="s">
        <v>76</v>
      </c>
      <c r="AC81" s="15"/>
      <c r="AD81" s="15"/>
      <c r="AE81" s="15"/>
      <c r="AF81" s="15"/>
      <c r="AG81" s="15"/>
      <c r="AH81" s="15"/>
      <c r="AI81" s="15"/>
      <c r="AJ81" s="15"/>
      <c r="AK81" s="15"/>
      <c r="AL81" s="15"/>
      <c r="AM81" s="15"/>
      <c r="AN81" s="15"/>
      <c r="AO81" s="15"/>
      <c r="AP81" s="15"/>
      <c r="AQ81" s="15"/>
      <c r="AR81" s="15"/>
      <c r="AS81" s="15"/>
    </row>
    <row r="82" spans="1:45" s="12" customFormat="1" ht="39.950000000000003" customHeight="1" x14ac:dyDescent="0.2">
      <c r="A82" s="10" t="s">
        <v>450</v>
      </c>
      <c r="B82" s="85" t="s">
        <v>87</v>
      </c>
      <c r="C82" s="10" t="s">
        <v>368</v>
      </c>
      <c r="D82" s="10" t="s">
        <v>403</v>
      </c>
      <c r="E82" s="10" t="s">
        <v>404</v>
      </c>
      <c r="F82" s="10" t="s">
        <v>464</v>
      </c>
      <c r="G82" s="10" t="s">
        <v>175</v>
      </c>
      <c r="H82" s="11">
        <f t="shared" si="37"/>
        <v>0</v>
      </c>
      <c r="I82" s="38" t="s">
        <v>67</v>
      </c>
      <c r="J82" s="31">
        <f t="shared" si="38"/>
        <v>0</v>
      </c>
      <c r="K82" s="38" t="s">
        <v>67</v>
      </c>
      <c r="L82" s="31">
        <f t="shared" si="39"/>
        <v>0</v>
      </c>
      <c r="M82" s="38" t="s">
        <v>67</v>
      </c>
      <c r="N82" s="31">
        <f t="shared" si="40"/>
        <v>0</v>
      </c>
      <c r="O82" s="38" t="s">
        <v>67</v>
      </c>
      <c r="P82" s="31">
        <f t="shared" si="41"/>
        <v>0</v>
      </c>
      <c r="Q82" s="31">
        <f t="shared" si="42"/>
        <v>0</v>
      </c>
      <c r="R82" s="39" t="s">
        <v>67</v>
      </c>
      <c r="S82" s="39">
        <f t="shared" si="43"/>
        <v>0</v>
      </c>
      <c r="T82" s="38" t="str">
        <f t="shared" si="44"/>
        <v/>
      </c>
      <c r="U82" s="38" t="s">
        <v>67</v>
      </c>
      <c r="V82" s="92" t="s">
        <v>77</v>
      </c>
      <c r="W82" s="93" t="s">
        <v>67</v>
      </c>
      <c r="X82" s="93" t="s">
        <v>82</v>
      </c>
      <c r="Y82" s="92" t="s">
        <v>68</v>
      </c>
      <c r="Z82" s="92" t="s">
        <v>76</v>
      </c>
      <c r="AA82" s="92" t="s">
        <v>67</v>
      </c>
      <c r="AB82" s="92" t="s">
        <v>76</v>
      </c>
      <c r="AC82" s="15"/>
      <c r="AD82" s="15"/>
      <c r="AE82" s="15"/>
      <c r="AF82" s="15"/>
      <c r="AG82" s="15"/>
      <c r="AH82" s="15"/>
      <c r="AI82" s="15"/>
      <c r="AJ82" s="15"/>
      <c r="AK82" s="15"/>
      <c r="AL82" s="15"/>
      <c r="AM82" s="15"/>
      <c r="AN82" s="15"/>
      <c r="AO82" s="15"/>
      <c r="AP82" s="15"/>
      <c r="AQ82" s="15"/>
      <c r="AR82" s="15"/>
      <c r="AS82" s="15"/>
    </row>
    <row r="83" spans="1:45" s="12" customFormat="1" ht="39.950000000000003" customHeight="1" x14ac:dyDescent="0.2">
      <c r="A83" s="10" t="s">
        <v>451</v>
      </c>
      <c r="B83" s="85" t="s">
        <v>87</v>
      </c>
      <c r="C83" s="10" t="s">
        <v>368</v>
      </c>
      <c r="D83" s="10" t="s">
        <v>405</v>
      </c>
      <c r="E83" s="10" t="s">
        <v>406</v>
      </c>
      <c r="F83" s="10" t="s">
        <v>464</v>
      </c>
      <c r="G83" s="10" t="s">
        <v>175</v>
      </c>
      <c r="H83" s="11">
        <f t="shared" si="37"/>
        <v>0</v>
      </c>
      <c r="I83" s="38" t="s">
        <v>67</v>
      </c>
      <c r="J83" s="31">
        <f t="shared" si="38"/>
        <v>0</v>
      </c>
      <c r="K83" s="38" t="s">
        <v>67</v>
      </c>
      <c r="L83" s="31">
        <f t="shared" si="39"/>
        <v>0</v>
      </c>
      <c r="M83" s="38" t="s">
        <v>67</v>
      </c>
      <c r="N83" s="31">
        <f t="shared" si="40"/>
        <v>0</v>
      </c>
      <c r="O83" s="38" t="s">
        <v>67</v>
      </c>
      <c r="P83" s="31">
        <f t="shared" si="41"/>
        <v>0</v>
      </c>
      <c r="Q83" s="31">
        <f t="shared" si="42"/>
        <v>0</v>
      </c>
      <c r="R83" s="39" t="s">
        <v>67</v>
      </c>
      <c r="S83" s="39">
        <f t="shared" si="43"/>
        <v>0</v>
      </c>
      <c r="T83" s="38" t="str">
        <f t="shared" si="44"/>
        <v/>
      </c>
      <c r="U83" s="38" t="s">
        <v>67</v>
      </c>
      <c r="V83" s="92" t="s">
        <v>77</v>
      </c>
      <c r="W83" s="93" t="s">
        <v>67</v>
      </c>
      <c r="X83" s="93" t="s">
        <v>82</v>
      </c>
      <c r="Y83" s="92" t="s">
        <v>68</v>
      </c>
      <c r="Z83" s="92" t="s">
        <v>76</v>
      </c>
      <c r="AA83" s="92" t="s">
        <v>67</v>
      </c>
      <c r="AB83" s="92" t="s">
        <v>76</v>
      </c>
      <c r="AC83" s="15"/>
      <c r="AD83" s="15"/>
      <c r="AE83" s="15"/>
      <c r="AF83" s="15"/>
      <c r="AG83" s="15"/>
      <c r="AH83" s="15"/>
      <c r="AI83" s="15"/>
      <c r="AJ83" s="15"/>
      <c r="AK83" s="15"/>
      <c r="AL83" s="15"/>
      <c r="AM83" s="15"/>
      <c r="AN83" s="15"/>
      <c r="AO83" s="15"/>
      <c r="AP83" s="15"/>
      <c r="AQ83" s="15"/>
      <c r="AR83" s="15"/>
      <c r="AS83" s="15"/>
    </row>
    <row r="84" spans="1:45" s="12" customFormat="1" ht="39.950000000000003" customHeight="1" x14ac:dyDescent="0.2">
      <c r="A84" s="10" t="s">
        <v>452</v>
      </c>
      <c r="B84" s="85" t="s">
        <v>87</v>
      </c>
      <c r="C84" s="10" t="s">
        <v>368</v>
      </c>
      <c r="D84" s="10" t="s">
        <v>407</v>
      </c>
      <c r="E84" s="10" t="s">
        <v>408</v>
      </c>
      <c r="F84" s="10" t="s">
        <v>464</v>
      </c>
      <c r="G84" s="10" t="s">
        <v>175</v>
      </c>
      <c r="H84" s="11">
        <f t="shared" si="37"/>
        <v>0</v>
      </c>
      <c r="I84" s="38" t="s">
        <v>67</v>
      </c>
      <c r="J84" s="31">
        <f t="shared" si="38"/>
        <v>0</v>
      </c>
      <c r="K84" s="38" t="s">
        <v>67</v>
      </c>
      <c r="L84" s="31">
        <f t="shared" si="39"/>
        <v>0</v>
      </c>
      <c r="M84" s="38" t="s">
        <v>67</v>
      </c>
      <c r="N84" s="31">
        <f t="shared" si="40"/>
        <v>0</v>
      </c>
      <c r="O84" s="38" t="s">
        <v>67</v>
      </c>
      <c r="P84" s="31">
        <f t="shared" si="41"/>
        <v>0</v>
      </c>
      <c r="Q84" s="31">
        <f t="shared" si="42"/>
        <v>0</v>
      </c>
      <c r="R84" s="39" t="s">
        <v>67</v>
      </c>
      <c r="S84" s="39">
        <f t="shared" si="43"/>
        <v>0</v>
      </c>
      <c r="T84" s="38" t="str">
        <f t="shared" si="44"/>
        <v/>
      </c>
      <c r="U84" s="38" t="s">
        <v>67</v>
      </c>
      <c r="V84" s="92" t="s">
        <v>77</v>
      </c>
      <c r="W84" s="93" t="s">
        <v>67</v>
      </c>
      <c r="X84" s="93" t="s">
        <v>82</v>
      </c>
      <c r="Y84" s="92" t="s">
        <v>68</v>
      </c>
      <c r="Z84" s="92" t="s">
        <v>76</v>
      </c>
      <c r="AA84" s="92" t="s">
        <v>67</v>
      </c>
      <c r="AB84" s="92" t="s">
        <v>76</v>
      </c>
      <c r="AC84" s="15"/>
      <c r="AD84" s="15"/>
      <c r="AE84" s="15"/>
      <c r="AF84" s="15"/>
      <c r="AG84" s="15"/>
      <c r="AH84" s="15"/>
      <c r="AI84" s="15"/>
      <c r="AJ84" s="15"/>
      <c r="AK84" s="15"/>
      <c r="AL84" s="15"/>
      <c r="AM84" s="15"/>
      <c r="AN84" s="15"/>
      <c r="AO84" s="15"/>
      <c r="AP84" s="15"/>
      <c r="AQ84" s="15"/>
      <c r="AR84" s="15"/>
      <c r="AS84" s="15"/>
    </row>
    <row r="85" spans="1:45" s="12" customFormat="1" ht="39.950000000000003" customHeight="1" x14ac:dyDescent="0.2">
      <c r="A85" s="10" t="s">
        <v>453</v>
      </c>
      <c r="B85" s="85" t="s">
        <v>87</v>
      </c>
      <c r="C85" s="10" t="s">
        <v>368</v>
      </c>
      <c r="D85" s="10" t="s">
        <v>409</v>
      </c>
      <c r="E85" s="10" t="s">
        <v>410</v>
      </c>
      <c r="F85" s="10" t="s">
        <v>464</v>
      </c>
      <c r="G85" s="10" t="s">
        <v>175</v>
      </c>
      <c r="H85" s="11">
        <f t="shared" si="37"/>
        <v>0</v>
      </c>
      <c r="I85" s="38" t="s">
        <v>67</v>
      </c>
      <c r="J85" s="31">
        <f t="shared" si="38"/>
        <v>0</v>
      </c>
      <c r="K85" s="38" t="s">
        <v>67</v>
      </c>
      <c r="L85" s="31">
        <f t="shared" si="39"/>
        <v>0</v>
      </c>
      <c r="M85" s="38" t="s">
        <v>67</v>
      </c>
      <c r="N85" s="31">
        <f t="shared" si="40"/>
        <v>0</v>
      </c>
      <c r="O85" s="38" t="s">
        <v>67</v>
      </c>
      <c r="P85" s="31">
        <f t="shared" si="41"/>
        <v>0</v>
      </c>
      <c r="Q85" s="31">
        <f t="shared" si="42"/>
        <v>0</v>
      </c>
      <c r="R85" s="39" t="s">
        <v>67</v>
      </c>
      <c r="S85" s="39">
        <f t="shared" si="43"/>
        <v>0</v>
      </c>
      <c r="T85" s="38" t="str">
        <f t="shared" si="44"/>
        <v/>
      </c>
      <c r="U85" s="38" t="s">
        <v>67</v>
      </c>
      <c r="V85" s="92" t="s">
        <v>77</v>
      </c>
      <c r="W85" s="93" t="s">
        <v>67</v>
      </c>
      <c r="X85" s="93" t="s">
        <v>82</v>
      </c>
      <c r="Y85" s="92" t="s">
        <v>68</v>
      </c>
      <c r="Z85" s="92" t="s">
        <v>76</v>
      </c>
      <c r="AA85" s="92" t="s">
        <v>67</v>
      </c>
      <c r="AB85" s="92" t="s">
        <v>76</v>
      </c>
      <c r="AC85" s="15"/>
      <c r="AD85" s="15"/>
      <c r="AE85" s="15"/>
      <c r="AF85" s="15"/>
      <c r="AG85" s="15"/>
      <c r="AH85" s="15"/>
      <c r="AI85" s="15"/>
      <c r="AJ85" s="15"/>
      <c r="AK85" s="15"/>
      <c r="AL85" s="15"/>
      <c r="AM85" s="15"/>
      <c r="AN85" s="15"/>
      <c r="AO85" s="15"/>
      <c r="AP85" s="15"/>
      <c r="AQ85" s="15"/>
      <c r="AR85" s="15"/>
      <c r="AS85" s="15"/>
    </row>
    <row r="86" spans="1:45" s="12" customFormat="1" ht="39.950000000000003" customHeight="1" x14ac:dyDescent="0.2">
      <c r="A86" s="10" t="s">
        <v>454</v>
      </c>
      <c r="B86" s="85" t="s">
        <v>87</v>
      </c>
      <c r="C86" s="10" t="s">
        <v>368</v>
      </c>
      <c r="D86" s="10" t="s">
        <v>411</v>
      </c>
      <c r="E86" s="10" t="s">
        <v>412</v>
      </c>
      <c r="F86" s="10" t="s">
        <v>464</v>
      </c>
      <c r="G86" s="10" t="s">
        <v>175</v>
      </c>
      <c r="H86" s="11">
        <f t="shared" si="37"/>
        <v>0</v>
      </c>
      <c r="I86" s="38" t="s">
        <v>67</v>
      </c>
      <c r="J86" s="31">
        <f t="shared" si="38"/>
        <v>0</v>
      </c>
      <c r="K86" s="38" t="s">
        <v>67</v>
      </c>
      <c r="L86" s="31">
        <f t="shared" si="39"/>
        <v>0</v>
      </c>
      <c r="M86" s="38" t="s">
        <v>67</v>
      </c>
      <c r="N86" s="31">
        <f t="shared" si="40"/>
        <v>0</v>
      </c>
      <c r="O86" s="38" t="s">
        <v>67</v>
      </c>
      <c r="P86" s="31">
        <f t="shared" si="41"/>
        <v>0</v>
      </c>
      <c r="Q86" s="31">
        <f t="shared" si="42"/>
        <v>0</v>
      </c>
      <c r="R86" s="39" t="s">
        <v>67</v>
      </c>
      <c r="S86" s="39">
        <f t="shared" si="43"/>
        <v>0</v>
      </c>
      <c r="T86" s="38" t="str">
        <f t="shared" si="44"/>
        <v/>
      </c>
      <c r="U86" s="38" t="s">
        <v>67</v>
      </c>
      <c r="V86" s="92" t="s">
        <v>77</v>
      </c>
      <c r="W86" s="93" t="s">
        <v>67</v>
      </c>
      <c r="X86" s="93" t="s">
        <v>82</v>
      </c>
      <c r="Y86" s="92" t="s">
        <v>68</v>
      </c>
      <c r="Z86" s="92" t="s">
        <v>76</v>
      </c>
      <c r="AA86" s="92" t="s">
        <v>67</v>
      </c>
      <c r="AB86" s="92" t="s">
        <v>76</v>
      </c>
      <c r="AC86" s="15"/>
      <c r="AD86" s="15"/>
      <c r="AE86" s="15"/>
      <c r="AF86" s="15"/>
      <c r="AG86" s="15"/>
      <c r="AH86" s="15"/>
      <c r="AI86" s="15"/>
      <c r="AJ86" s="15"/>
      <c r="AK86" s="15"/>
      <c r="AL86" s="15"/>
      <c r="AM86" s="15"/>
      <c r="AN86" s="15"/>
      <c r="AO86" s="15"/>
      <c r="AP86" s="15"/>
      <c r="AQ86" s="15"/>
      <c r="AR86" s="15"/>
      <c r="AS86" s="15"/>
    </row>
    <row r="87" spans="1:45" s="12" customFormat="1" ht="39.950000000000003" customHeight="1" x14ac:dyDescent="0.2">
      <c r="A87" s="10" t="s">
        <v>455</v>
      </c>
      <c r="B87" s="85" t="s">
        <v>87</v>
      </c>
      <c r="C87" s="10" t="s">
        <v>368</v>
      </c>
      <c r="D87" s="10" t="s">
        <v>413</v>
      </c>
      <c r="E87" s="10" t="s">
        <v>414</v>
      </c>
      <c r="F87" s="10" t="s">
        <v>464</v>
      </c>
      <c r="G87" s="10" t="s">
        <v>175</v>
      </c>
      <c r="H87" s="11">
        <f t="shared" si="37"/>
        <v>0</v>
      </c>
      <c r="I87" s="38" t="s">
        <v>67</v>
      </c>
      <c r="J87" s="31">
        <f t="shared" si="38"/>
        <v>0</v>
      </c>
      <c r="K87" s="38" t="s">
        <v>67</v>
      </c>
      <c r="L87" s="31">
        <f t="shared" si="39"/>
        <v>0</v>
      </c>
      <c r="M87" s="38" t="s">
        <v>67</v>
      </c>
      <c r="N87" s="31">
        <f t="shared" si="40"/>
        <v>0</v>
      </c>
      <c r="O87" s="38" t="s">
        <v>67</v>
      </c>
      <c r="P87" s="31">
        <f t="shared" si="41"/>
        <v>0</v>
      </c>
      <c r="Q87" s="31">
        <f t="shared" si="42"/>
        <v>0</v>
      </c>
      <c r="R87" s="39" t="s">
        <v>67</v>
      </c>
      <c r="S87" s="39">
        <f t="shared" si="43"/>
        <v>0</v>
      </c>
      <c r="T87" s="38" t="str">
        <f t="shared" si="44"/>
        <v/>
      </c>
      <c r="U87" s="38" t="s">
        <v>67</v>
      </c>
      <c r="V87" s="92" t="s">
        <v>77</v>
      </c>
      <c r="W87" s="93" t="s">
        <v>67</v>
      </c>
      <c r="X87" s="93" t="s">
        <v>82</v>
      </c>
      <c r="Y87" s="92" t="s">
        <v>68</v>
      </c>
      <c r="Z87" s="92" t="s">
        <v>76</v>
      </c>
      <c r="AA87" s="92" t="s">
        <v>67</v>
      </c>
      <c r="AB87" s="92" t="s">
        <v>76</v>
      </c>
      <c r="AC87" s="15"/>
      <c r="AD87" s="15"/>
      <c r="AE87" s="15"/>
      <c r="AF87" s="15"/>
      <c r="AG87" s="15"/>
      <c r="AH87" s="15"/>
      <c r="AI87" s="15"/>
      <c r="AJ87" s="15"/>
      <c r="AK87" s="15"/>
      <c r="AL87" s="15"/>
      <c r="AM87" s="15"/>
      <c r="AN87" s="15"/>
      <c r="AO87" s="15"/>
      <c r="AP87" s="15"/>
      <c r="AQ87" s="15"/>
      <c r="AR87" s="15"/>
      <c r="AS87" s="15"/>
    </row>
    <row r="88" spans="1:45" s="12" customFormat="1" ht="39.950000000000003" customHeight="1" x14ac:dyDescent="0.2">
      <c r="A88" s="10" t="s">
        <v>456</v>
      </c>
      <c r="B88" s="85" t="s">
        <v>87</v>
      </c>
      <c r="C88" s="10" t="s">
        <v>415</v>
      </c>
      <c r="D88" s="10" t="s">
        <v>416</v>
      </c>
      <c r="E88" s="10" t="s">
        <v>417</v>
      </c>
      <c r="F88" s="10" t="s">
        <v>464</v>
      </c>
      <c r="G88" s="10" t="s">
        <v>175</v>
      </c>
      <c r="H88" s="11">
        <f t="shared" si="37"/>
        <v>0</v>
      </c>
      <c r="I88" s="38" t="s">
        <v>67</v>
      </c>
      <c r="J88" s="31">
        <f t="shared" si="38"/>
        <v>0</v>
      </c>
      <c r="K88" s="38" t="s">
        <v>67</v>
      </c>
      <c r="L88" s="31">
        <f t="shared" si="39"/>
        <v>0</v>
      </c>
      <c r="M88" s="38" t="s">
        <v>67</v>
      </c>
      <c r="N88" s="31">
        <f t="shared" si="40"/>
        <v>0</v>
      </c>
      <c r="O88" s="38" t="s">
        <v>67</v>
      </c>
      <c r="P88" s="31">
        <f t="shared" si="41"/>
        <v>0</v>
      </c>
      <c r="Q88" s="31">
        <f t="shared" si="42"/>
        <v>0</v>
      </c>
      <c r="R88" s="39" t="s">
        <v>67</v>
      </c>
      <c r="S88" s="39">
        <f t="shared" si="43"/>
        <v>0</v>
      </c>
      <c r="T88" s="38" t="str">
        <f t="shared" si="44"/>
        <v/>
      </c>
      <c r="U88" s="38" t="s">
        <v>67</v>
      </c>
      <c r="V88" s="92" t="s">
        <v>77</v>
      </c>
      <c r="W88" s="93" t="s">
        <v>67</v>
      </c>
      <c r="X88" s="93" t="s">
        <v>82</v>
      </c>
      <c r="Y88" s="92" t="s">
        <v>68</v>
      </c>
      <c r="Z88" s="92" t="s">
        <v>76</v>
      </c>
      <c r="AA88" s="92" t="s">
        <v>67</v>
      </c>
      <c r="AB88" s="92" t="s">
        <v>76</v>
      </c>
      <c r="AC88" s="15"/>
      <c r="AD88" s="15"/>
      <c r="AE88" s="15"/>
      <c r="AF88" s="15"/>
      <c r="AG88" s="15"/>
      <c r="AH88" s="15"/>
      <c r="AI88" s="15"/>
      <c r="AJ88" s="15"/>
      <c r="AK88" s="15"/>
      <c r="AL88" s="15"/>
      <c r="AM88" s="15"/>
      <c r="AN88" s="15"/>
      <c r="AO88" s="15"/>
      <c r="AP88" s="15"/>
      <c r="AQ88" s="15"/>
      <c r="AR88" s="15"/>
      <c r="AS88" s="15"/>
    </row>
    <row r="89" spans="1:45" s="12" customFormat="1" ht="39.950000000000003" customHeight="1" x14ac:dyDescent="0.2">
      <c r="A89" s="10" t="s">
        <v>457</v>
      </c>
      <c r="B89" s="85" t="s">
        <v>87</v>
      </c>
      <c r="C89" s="10" t="s">
        <v>415</v>
      </c>
      <c r="D89" s="10" t="s">
        <v>418</v>
      </c>
      <c r="E89" s="10" t="s">
        <v>419</v>
      </c>
      <c r="F89" s="10" t="s">
        <v>464</v>
      </c>
      <c r="G89" s="10" t="s">
        <v>175</v>
      </c>
      <c r="H89" s="11">
        <f t="shared" si="37"/>
        <v>0</v>
      </c>
      <c r="I89" s="38" t="s">
        <v>67</v>
      </c>
      <c r="J89" s="31">
        <f t="shared" si="38"/>
        <v>0</v>
      </c>
      <c r="K89" s="38" t="s">
        <v>67</v>
      </c>
      <c r="L89" s="31">
        <f t="shared" si="39"/>
        <v>0</v>
      </c>
      <c r="M89" s="38" t="s">
        <v>67</v>
      </c>
      <c r="N89" s="31">
        <f t="shared" si="40"/>
        <v>0</v>
      </c>
      <c r="O89" s="38" t="s">
        <v>67</v>
      </c>
      <c r="P89" s="31">
        <f t="shared" si="41"/>
        <v>0</v>
      </c>
      <c r="Q89" s="31">
        <f t="shared" si="42"/>
        <v>0</v>
      </c>
      <c r="R89" s="39" t="s">
        <v>67</v>
      </c>
      <c r="S89" s="39">
        <f t="shared" si="43"/>
        <v>0</v>
      </c>
      <c r="T89" s="38" t="str">
        <f t="shared" si="44"/>
        <v/>
      </c>
      <c r="U89" s="38" t="s">
        <v>67</v>
      </c>
      <c r="V89" s="92" t="s">
        <v>77</v>
      </c>
      <c r="W89" s="93" t="s">
        <v>67</v>
      </c>
      <c r="X89" s="93" t="s">
        <v>82</v>
      </c>
      <c r="Y89" s="92" t="s">
        <v>68</v>
      </c>
      <c r="Z89" s="92" t="s">
        <v>76</v>
      </c>
      <c r="AA89" s="92" t="s">
        <v>67</v>
      </c>
      <c r="AB89" s="92" t="s">
        <v>76</v>
      </c>
      <c r="AC89" s="15"/>
      <c r="AD89" s="15"/>
      <c r="AE89" s="15"/>
      <c r="AF89" s="15"/>
      <c r="AG89" s="15"/>
      <c r="AH89" s="15"/>
      <c r="AI89" s="15"/>
      <c r="AJ89" s="15"/>
      <c r="AK89" s="15"/>
      <c r="AL89" s="15"/>
      <c r="AM89" s="15"/>
      <c r="AN89" s="15"/>
      <c r="AO89" s="15"/>
      <c r="AP89" s="15"/>
      <c r="AQ89" s="15"/>
      <c r="AR89" s="15"/>
      <c r="AS89" s="15"/>
    </row>
    <row r="90" spans="1:45" s="12" customFormat="1" ht="39.950000000000003" customHeight="1" x14ac:dyDescent="0.2">
      <c r="A90" s="10" t="s">
        <v>458</v>
      </c>
      <c r="B90" s="85" t="s">
        <v>87</v>
      </c>
      <c r="C90" s="10" t="s">
        <v>415</v>
      </c>
      <c r="D90" s="10" t="s">
        <v>420</v>
      </c>
      <c r="E90" s="10" t="s">
        <v>421</v>
      </c>
      <c r="F90" s="10" t="s">
        <v>464</v>
      </c>
      <c r="G90" s="10" t="s">
        <v>175</v>
      </c>
      <c r="H90" s="11">
        <f t="shared" si="37"/>
        <v>0</v>
      </c>
      <c r="I90" s="38" t="s">
        <v>67</v>
      </c>
      <c r="J90" s="31">
        <f t="shared" si="38"/>
        <v>0</v>
      </c>
      <c r="K90" s="38" t="s">
        <v>67</v>
      </c>
      <c r="L90" s="31">
        <f t="shared" si="39"/>
        <v>0</v>
      </c>
      <c r="M90" s="38" t="s">
        <v>67</v>
      </c>
      <c r="N90" s="31">
        <f t="shared" si="40"/>
        <v>0</v>
      </c>
      <c r="O90" s="38" t="s">
        <v>67</v>
      </c>
      <c r="P90" s="31">
        <f t="shared" si="41"/>
        <v>0</v>
      </c>
      <c r="Q90" s="31">
        <f t="shared" si="42"/>
        <v>0</v>
      </c>
      <c r="R90" s="39" t="s">
        <v>67</v>
      </c>
      <c r="S90" s="39">
        <f t="shared" si="43"/>
        <v>0</v>
      </c>
      <c r="T90" s="38" t="str">
        <f t="shared" si="44"/>
        <v/>
      </c>
      <c r="U90" s="38" t="s">
        <v>67</v>
      </c>
      <c r="V90" s="92" t="s">
        <v>77</v>
      </c>
      <c r="W90" s="93" t="s">
        <v>67</v>
      </c>
      <c r="X90" s="93" t="s">
        <v>82</v>
      </c>
      <c r="Y90" s="92" t="s">
        <v>68</v>
      </c>
      <c r="Z90" s="92" t="s">
        <v>76</v>
      </c>
      <c r="AA90" s="92" t="s">
        <v>67</v>
      </c>
      <c r="AB90" s="92" t="s">
        <v>76</v>
      </c>
      <c r="AC90" s="15"/>
      <c r="AD90" s="15"/>
      <c r="AE90" s="15"/>
      <c r="AF90" s="15"/>
      <c r="AG90" s="15"/>
      <c r="AH90" s="15"/>
      <c r="AI90" s="15"/>
      <c r="AJ90" s="15"/>
      <c r="AK90" s="15"/>
      <c r="AL90" s="15"/>
      <c r="AM90" s="15"/>
      <c r="AN90" s="15"/>
      <c r="AO90" s="15"/>
      <c r="AP90" s="15"/>
      <c r="AQ90" s="15"/>
      <c r="AR90" s="15"/>
      <c r="AS90" s="15"/>
    </row>
    <row r="91" spans="1:45" s="12" customFormat="1" ht="39.950000000000003" customHeight="1" x14ac:dyDescent="0.2">
      <c r="A91" s="10" t="s">
        <v>459</v>
      </c>
      <c r="B91" s="85" t="s">
        <v>87</v>
      </c>
      <c r="C91" s="10" t="s">
        <v>415</v>
      </c>
      <c r="D91" s="10" t="s">
        <v>422</v>
      </c>
      <c r="E91" s="10" t="s">
        <v>423</v>
      </c>
      <c r="F91" s="10" t="s">
        <v>464</v>
      </c>
      <c r="G91" s="10" t="s">
        <v>175</v>
      </c>
      <c r="H91" s="11">
        <f t="shared" si="37"/>
        <v>0</v>
      </c>
      <c r="I91" s="38" t="s">
        <v>67</v>
      </c>
      <c r="J91" s="31">
        <f t="shared" si="38"/>
        <v>0</v>
      </c>
      <c r="K91" s="38" t="s">
        <v>67</v>
      </c>
      <c r="L91" s="31">
        <f t="shared" si="39"/>
        <v>0</v>
      </c>
      <c r="M91" s="38" t="s">
        <v>67</v>
      </c>
      <c r="N91" s="31">
        <f t="shared" si="40"/>
        <v>0</v>
      </c>
      <c r="O91" s="38" t="s">
        <v>67</v>
      </c>
      <c r="P91" s="31">
        <f t="shared" si="41"/>
        <v>0</v>
      </c>
      <c r="Q91" s="31">
        <f t="shared" si="42"/>
        <v>0</v>
      </c>
      <c r="R91" s="39" t="s">
        <v>67</v>
      </c>
      <c r="S91" s="39">
        <f t="shared" si="43"/>
        <v>0</v>
      </c>
      <c r="T91" s="38" t="str">
        <f t="shared" si="44"/>
        <v/>
      </c>
      <c r="U91" s="38" t="s">
        <v>67</v>
      </c>
      <c r="V91" s="92" t="s">
        <v>77</v>
      </c>
      <c r="W91" s="93" t="s">
        <v>67</v>
      </c>
      <c r="X91" s="93" t="s">
        <v>82</v>
      </c>
      <c r="Y91" s="92" t="s">
        <v>68</v>
      </c>
      <c r="Z91" s="92" t="s">
        <v>76</v>
      </c>
      <c r="AA91" s="92" t="s">
        <v>67</v>
      </c>
      <c r="AB91" s="92" t="s">
        <v>76</v>
      </c>
      <c r="AC91" s="15"/>
      <c r="AD91" s="15"/>
      <c r="AE91" s="15"/>
      <c r="AF91" s="15"/>
      <c r="AG91" s="15"/>
      <c r="AH91" s="15"/>
      <c r="AI91" s="15"/>
      <c r="AJ91" s="15"/>
      <c r="AK91" s="15"/>
      <c r="AL91" s="15"/>
      <c r="AM91" s="15"/>
      <c r="AN91" s="15"/>
      <c r="AO91" s="15"/>
      <c r="AP91" s="15"/>
      <c r="AQ91" s="15"/>
      <c r="AR91" s="15"/>
      <c r="AS91" s="15"/>
    </row>
    <row r="92" spans="1:45" s="12" customFormat="1" ht="39.950000000000003" customHeight="1" x14ac:dyDescent="0.2">
      <c r="A92" s="10" t="s">
        <v>460</v>
      </c>
      <c r="B92" s="85" t="s">
        <v>87</v>
      </c>
      <c r="C92" s="10" t="s">
        <v>415</v>
      </c>
      <c r="D92" s="10" t="s">
        <v>424</v>
      </c>
      <c r="E92" s="10" t="s">
        <v>425</v>
      </c>
      <c r="F92" s="10" t="s">
        <v>464</v>
      </c>
      <c r="G92" s="10" t="s">
        <v>175</v>
      </c>
      <c r="H92" s="11">
        <f t="shared" si="37"/>
        <v>0</v>
      </c>
      <c r="I92" s="38" t="s">
        <v>67</v>
      </c>
      <c r="J92" s="31">
        <f t="shared" si="38"/>
        <v>0</v>
      </c>
      <c r="K92" s="38" t="s">
        <v>67</v>
      </c>
      <c r="L92" s="31">
        <f t="shared" si="39"/>
        <v>0</v>
      </c>
      <c r="M92" s="38" t="s">
        <v>67</v>
      </c>
      <c r="N92" s="31">
        <f t="shared" si="40"/>
        <v>0</v>
      </c>
      <c r="O92" s="38" t="s">
        <v>67</v>
      </c>
      <c r="P92" s="31">
        <f t="shared" si="41"/>
        <v>0</v>
      </c>
      <c r="Q92" s="31">
        <f t="shared" si="42"/>
        <v>0</v>
      </c>
      <c r="R92" s="39" t="s">
        <v>67</v>
      </c>
      <c r="S92" s="39">
        <f t="shared" si="43"/>
        <v>0</v>
      </c>
      <c r="T92" s="38" t="str">
        <f t="shared" si="44"/>
        <v/>
      </c>
      <c r="U92" s="38" t="s">
        <v>67</v>
      </c>
      <c r="V92" s="92" t="s">
        <v>77</v>
      </c>
      <c r="W92" s="93" t="s">
        <v>67</v>
      </c>
      <c r="X92" s="93" t="s">
        <v>82</v>
      </c>
      <c r="Y92" s="92" t="s">
        <v>68</v>
      </c>
      <c r="Z92" s="92" t="s">
        <v>76</v>
      </c>
      <c r="AA92" s="92" t="s">
        <v>67</v>
      </c>
      <c r="AB92" s="92" t="s">
        <v>76</v>
      </c>
      <c r="AC92" s="15"/>
      <c r="AD92" s="15"/>
      <c r="AE92" s="15"/>
      <c r="AF92" s="15"/>
      <c r="AG92" s="15"/>
      <c r="AH92" s="15"/>
      <c r="AI92" s="15"/>
      <c r="AJ92" s="15"/>
      <c r="AK92" s="15"/>
      <c r="AL92" s="15"/>
      <c r="AM92" s="15"/>
      <c r="AN92" s="15"/>
      <c r="AO92" s="15"/>
      <c r="AP92" s="15"/>
      <c r="AQ92" s="15"/>
      <c r="AR92" s="15"/>
      <c r="AS92" s="15"/>
    </row>
    <row r="93" spans="1:45" s="12" customFormat="1" ht="39.950000000000003" customHeight="1" x14ac:dyDescent="0.2">
      <c r="A93" s="10" t="s">
        <v>461</v>
      </c>
      <c r="B93" s="85" t="s">
        <v>87</v>
      </c>
      <c r="C93" s="10" t="s">
        <v>415</v>
      </c>
      <c r="D93" s="10" t="s">
        <v>426</v>
      </c>
      <c r="E93" s="10" t="s">
        <v>427</v>
      </c>
      <c r="F93" s="10" t="s">
        <v>464</v>
      </c>
      <c r="G93" s="10" t="s">
        <v>175</v>
      </c>
      <c r="H93" s="11">
        <f t="shared" si="37"/>
        <v>0</v>
      </c>
      <c r="I93" s="38" t="s">
        <v>67</v>
      </c>
      <c r="J93" s="31">
        <f t="shared" si="38"/>
        <v>0</v>
      </c>
      <c r="K93" s="38" t="s">
        <v>67</v>
      </c>
      <c r="L93" s="31">
        <f t="shared" si="39"/>
        <v>0</v>
      </c>
      <c r="M93" s="38" t="s">
        <v>67</v>
      </c>
      <c r="N93" s="31">
        <f t="shared" si="40"/>
        <v>0</v>
      </c>
      <c r="O93" s="38" t="s">
        <v>67</v>
      </c>
      <c r="P93" s="31">
        <f t="shared" si="41"/>
        <v>0</v>
      </c>
      <c r="Q93" s="31">
        <f t="shared" si="42"/>
        <v>0</v>
      </c>
      <c r="R93" s="39" t="s">
        <v>67</v>
      </c>
      <c r="S93" s="39">
        <f t="shared" si="43"/>
        <v>0</v>
      </c>
      <c r="T93" s="38" t="str">
        <f t="shared" si="44"/>
        <v/>
      </c>
      <c r="U93" s="38" t="s">
        <v>67</v>
      </c>
      <c r="V93" s="92" t="s">
        <v>77</v>
      </c>
      <c r="W93" s="93" t="s">
        <v>67</v>
      </c>
      <c r="X93" s="93" t="s">
        <v>82</v>
      </c>
      <c r="Y93" s="92" t="s">
        <v>68</v>
      </c>
      <c r="Z93" s="92" t="s">
        <v>76</v>
      </c>
      <c r="AA93" s="92" t="s">
        <v>67</v>
      </c>
      <c r="AB93" s="92" t="s">
        <v>76</v>
      </c>
      <c r="AC93" s="15"/>
      <c r="AD93" s="15"/>
      <c r="AE93" s="15"/>
      <c r="AF93" s="15"/>
      <c r="AG93" s="15"/>
      <c r="AH93" s="15"/>
      <c r="AI93" s="15"/>
      <c r="AJ93" s="15"/>
      <c r="AK93" s="15"/>
      <c r="AL93" s="15"/>
      <c r="AM93" s="15"/>
      <c r="AN93" s="15"/>
      <c r="AO93" s="15"/>
      <c r="AP93" s="15"/>
      <c r="AQ93" s="15"/>
      <c r="AR93" s="15"/>
      <c r="AS93" s="15"/>
    </row>
    <row r="94" spans="1:45" s="18" customFormat="1" x14ac:dyDescent="0.25">
      <c r="A94" s="16"/>
      <c r="B94" s="81"/>
      <c r="C94" s="16"/>
      <c r="D94" s="16"/>
      <c r="E94" s="16"/>
      <c r="F94" s="16"/>
      <c r="G94" s="16"/>
      <c r="H94" s="16"/>
      <c r="I94" s="16"/>
      <c r="J94" s="16"/>
      <c r="K94" s="16"/>
      <c r="L94" s="16"/>
      <c r="M94" s="16"/>
      <c r="N94" s="16"/>
      <c r="O94" s="16"/>
      <c r="P94" s="16"/>
      <c r="Q94" s="16"/>
      <c r="R94" s="16"/>
      <c r="S94" s="16"/>
      <c r="T94" s="17"/>
    </row>
    <row r="95" spans="1:45" s="18" customFormat="1" x14ac:dyDescent="0.25">
      <c r="A95" s="16"/>
      <c r="B95" s="81"/>
      <c r="C95" s="16"/>
      <c r="D95" s="16"/>
      <c r="E95" s="16"/>
      <c r="F95" s="16"/>
      <c r="G95" s="16"/>
      <c r="H95" s="16"/>
      <c r="I95" s="16"/>
      <c r="J95" s="16"/>
      <c r="K95" s="16"/>
      <c r="L95" s="16"/>
      <c r="M95" s="16"/>
      <c r="N95" s="16"/>
      <c r="O95" s="16"/>
      <c r="P95" s="16"/>
      <c r="Q95" s="16"/>
      <c r="R95" s="16"/>
      <c r="S95" s="16"/>
      <c r="T95" s="17"/>
    </row>
    <row r="96" spans="1:45"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1"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1"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1"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1"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1"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1"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1"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1"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1"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1"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1"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1"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1" x14ac:dyDescent="0.25">
      <c r="A429" s="16"/>
      <c r="B429" s="81"/>
      <c r="C429" s="16"/>
      <c r="D429" s="16"/>
      <c r="E429" s="16"/>
      <c r="F429" s="16"/>
      <c r="G429" s="16"/>
      <c r="H429" s="16"/>
      <c r="I429" s="16"/>
      <c r="J429" s="16"/>
      <c r="K429" s="16"/>
      <c r="L429" s="16"/>
      <c r="M429" s="16"/>
      <c r="N429" s="16"/>
      <c r="O429" s="16"/>
      <c r="P429" s="16"/>
      <c r="Q429" s="16"/>
      <c r="R429" s="16"/>
      <c r="S429" s="16"/>
      <c r="T429" s="17"/>
      <c r="U429" s="18"/>
    </row>
    <row r="430" spans="1:21" x14ac:dyDescent="0.25">
      <c r="A430" s="16"/>
      <c r="B430" s="81"/>
      <c r="C430" s="16"/>
      <c r="D430" s="16"/>
      <c r="E430" s="16"/>
      <c r="F430" s="16"/>
      <c r="G430" s="16"/>
      <c r="H430" s="16"/>
      <c r="I430" s="16"/>
      <c r="J430" s="16"/>
      <c r="K430" s="16"/>
      <c r="L430" s="16"/>
      <c r="M430" s="16"/>
      <c r="N430" s="16"/>
      <c r="O430" s="16"/>
      <c r="P430" s="16"/>
      <c r="Q430" s="16"/>
      <c r="R430" s="16"/>
      <c r="S430" s="16"/>
      <c r="T430" s="17"/>
      <c r="U430" s="18"/>
    </row>
    <row r="431" spans="1:21" x14ac:dyDescent="0.25">
      <c r="A431" s="16"/>
      <c r="B431" s="81"/>
      <c r="C431" s="16"/>
      <c r="D431" s="16"/>
      <c r="E431" s="16"/>
      <c r="F431" s="16"/>
      <c r="G431" s="16"/>
      <c r="H431" s="16"/>
      <c r="I431" s="16"/>
      <c r="J431" s="16"/>
      <c r="K431" s="16"/>
      <c r="L431" s="16"/>
      <c r="M431" s="16"/>
      <c r="N431" s="16"/>
      <c r="O431" s="16"/>
      <c r="P431" s="16"/>
      <c r="Q431" s="16"/>
      <c r="R431" s="16"/>
      <c r="S431" s="16"/>
      <c r="T431" s="17"/>
      <c r="U431" s="18"/>
    </row>
    <row r="432" spans="1:21" x14ac:dyDescent="0.25">
      <c r="A432" s="16"/>
      <c r="B432" s="81"/>
      <c r="C432" s="16"/>
      <c r="D432" s="16"/>
      <c r="E432" s="16"/>
      <c r="F432" s="16"/>
      <c r="G432" s="16"/>
      <c r="H432" s="16"/>
      <c r="I432" s="16"/>
      <c r="J432" s="16"/>
      <c r="K432" s="16"/>
      <c r="L432" s="16"/>
      <c r="M432" s="16"/>
      <c r="N432" s="16"/>
      <c r="O432" s="16"/>
      <c r="P432" s="16"/>
      <c r="Q432" s="16"/>
      <c r="R432" s="16"/>
      <c r="S432" s="16"/>
      <c r="T432" s="17"/>
      <c r="U432" s="18"/>
    </row>
    <row r="433" spans="1:21" x14ac:dyDescent="0.25">
      <c r="A433" s="16"/>
      <c r="B433" s="81"/>
      <c r="C433" s="16"/>
      <c r="D433" s="16"/>
      <c r="E433" s="16"/>
      <c r="F433" s="16"/>
      <c r="G433" s="16"/>
      <c r="H433" s="16"/>
      <c r="I433" s="16"/>
      <c r="J433" s="16"/>
      <c r="K433" s="16"/>
      <c r="L433" s="16"/>
      <c r="M433" s="16"/>
      <c r="N433" s="16"/>
      <c r="O433" s="16"/>
      <c r="P433" s="16"/>
      <c r="Q433" s="16"/>
      <c r="R433" s="16"/>
      <c r="S433" s="16"/>
      <c r="T433" s="17"/>
      <c r="U433" s="18"/>
    </row>
    <row r="434" spans="1:21" x14ac:dyDescent="0.25">
      <c r="A434" s="16"/>
      <c r="B434" s="81"/>
      <c r="C434" s="16"/>
      <c r="D434" s="16"/>
      <c r="E434" s="16"/>
      <c r="F434" s="16"/>
      <c r="G434" s="16"/>
      <c r="H434" s="16"/>
      <c r="I434" s="16"/>
      <c r="J434" s="16"/>
      <c r="K434" s="16"/>
      <c r="L434" s="16"/>
      <c r="M434" s="16"/>
      <c r="N434" s="16"/>
      <c r="O434" s="16"/>
      <c r="P434" s="16"/>
      <c r="Q434" s="16"/>
      <c r="R434" s="16"/>
      <c r="S434" s="16"/>
      <c r="T434" s="17"/>
      <c r="U434" s="18"/>
    </row>
    <row r="435" spans="1:21" x14ac:dyDescent="0.25">
      <c r="A435" s="16"/>
      <c r="B435" s="81"/>
      <c r="C435" s="16"/>
      <c r="D435" s="16"/>
      <c r="E435" s="16"/>
      <c r="F435" s="16"/>
      <c r="G435" s="16"/>
      <c r="H435" s="16"/>
      <c r="I435" s="16"/>
      <c r="J435" s="16"/>
      <c r="K435" s="16"/>
      <c r="L435" s="16"/>
      <c r="M435" s="16"/>
      <c r="N435" s="16"/>
      <c r="O435" s="16"/>
      <c r="P435" s="16"/>
      <c r="Q435" s="16"/>
      <c r="R435" s="16"/>
      <c r="S435" s="16"/>
      <c r="T435" s="17"/>
      <c r="U435" s="18"/>
    </row>
    <row r="436" spans="1:21" x14ac:dyDescent="0.25">
      <c r="A436" s="16"/>
      <c r="B436" s="81"/>
      <c r="C436" s="16"/>
      <c r="D436" s="16"/>
      <c r="E436" s="16"/>
      <c r="F436" s="16"/>
      <c r="G436" s="16"/>
      <c r="H436" s="16"/>
      <c r="I436" s="16"/>
      <c r="J436" s="16"/>
      <c r="K436" s="16"/>
      <c r="L436" s="16"/>
      <c r="M436" s="16"/>
      <c r="N436" s="16"/>
      <c r="O436" s="16"/>
      <c r="P436" s="16"/>
      <c r="Q436" s="16"/>
      <c r="R436" s="16"/>
      <c r="S436" s="16"/>
      <c r="T436" s="17"/>
      <c r="U436" s="18"/>
    </row>
    <row r="437" spans="1:21" x14ac:dyDescent="0.25">
      <c r="A437" s="16"/>
      <c r="B437" s="81"/>
      <c r="C437" s="16"/>
      <c r="D437" s="16"/>
      <c r="E437" s="16"/>
      <c r="F437" s="16"/>
      <c r="G437" s="16"/>
      <c r="H437" s="16"/>
      <c r="I437" s="16"/>
      <c r="J437" s="16"/>
      <c r="K437" s="16"/>
      <c r="L437" s="16"/>
      <c r="M437" s="16"/>
      <c r="N437" s="16"/>
      <c r="O437" s="16"/>
      <c r="P437" s="16"/>
      <c r="Q437" s="16"/>
      <c r="R437" s="16"/>
      <c r="S437" s="16"/>
      <c r="T437" s="17"/>
      <c r="U437" s="18"/>
    </row>
    <row r="438" spans="1:21" x14ac:dyDescent="0.25">
      <c r="A438" s="16"/>
      <c r="B438" s="81"/>
      <c r="C438" s="16"/>
      <c r="D438" s="16"/>
      <c r="E438" s="16"/>
      <c r="F438" s="16"/>
      <c r="G438" s="16"/>
      <c r="H438" s="16"/>
      <c r="I438" s="16"/>
      <c r="J438" s="16"/>
      <c r="K438" s="16"/>
      <c r="L438" s="16"/>
      <c r="M438" s="16"/>
      <c r="N438" s="16"/>
      <c r="O438" s="16"/>
      <c r="P438" s="16"/>
      <c r="Q438" s="16"/>
      <c r="R438" s="16"/>
      <c r="S438" s="16"/>
      <c r="T438" s="17"/>
      <c r="U438" s="18"/>
    </row>
    <row r="439" spans="1:21" x14ac:dyDescent="0.25">
      <c r="A439" s="16"/>
      <c r="B439" s="81"/>
      <c r="C439" s="16"/>
      <c r="D439" s="16"/>
      <c r="E439" s="16"/>
      <c r="F439" s="16"/>
      <c r="G439" s="16"/>
      <c r="H439" s="16"/>
      <c r="I439" s="16"/>
      <c r="J439" s="16"/>
      <c r="K439" s="16"/>
      <c r="L439" s="16"/>
      <c r="M439" s="16"/>
      <c r="N439" s="16"/>
      <c r="O439" s="16"/>
      <c r="P439" s="16"/>
      <c r="Q439" s="16"/>
      <c r="R439" s="16"/>
      <c r="S439" s="16"/>
      <c r="T439" s="17"/>
      <c r="U439" s="18"/>
    </row>
    <row r="440" spans="1:21" x14ac:dyDescent="0.25">
      <c r="A440" s="16"/>
      <c r="B440" s="81"/>
      <c r="C440" s="16"/>
      <c r="D440" s="16"/>
      <c r="E440" s="16"/>
      <c r="F440" s="16"/>
      <c r="G440" s="16"/>
      <c r="H440" s="16"/>
      <c r="I440" s="16"/>
      <c r="J440" s="16"/>
      <c r="K440" s="16"/>
      <c r="L440" s="16"/>
      <c r="M440" s="16"/>
      <c r="N440" s="16"/>
      <c r="O440" s="16"/>
      <c r="P440" s="16"/>
      <c r="Q440" s="16"/>
      <c r="R440" s="16"/>
      <c r="S440" s="16"/>
      <c r="T440" s="17"/>
      <c r="U440" s="18"/>
    </row>
    <row r="441" spans="1:21" x14ac:dyDescent="0.25">
      <c r="A441" s="16"/>
      <c r="B441" s="81"/>
      <c r="C441" s="16"/>
      <c r="D441" s="16"/>
      <c r="E441" s="16"/>
      <c r="F441" s="16"/>
      <c r="G441" s="16"/>
      <c r="H441" s="16"/>
      <c r="I441" s="16"/>
      <c r="J441" s="16"/>
      <c r="K441" s="16"/>
      <c r="L441" s="16"/>
      <c r="M441" s="16"/>
      <c r="N441" s="16"/>
      <c r="O441" s="16"/>
      <c r="P441" s="16"/>
      <c r="Q441" s="16"/>
      <c r="R441" s="16"/>
      <c r="S441" s="16"/>
      <c r="T441" s="17"/>
      <c r="U441" s="18"/>
    </row>
    <row r="442" spans="1:21" x14ac:dyDescent="0.25">
      <c r="A442" s="16"/>
      <c r="B442" s="81"/>
      <c r="C442" s="16"/>
      <c r="D442" s="16"/>
      <c r="E442" s="16"/>
      <c r="F442" s="16"/>
      <c r="G442" s="16"/>
      <c r="H442" s="16"/>
      <c r="I442" s="16"/>
      <c r="J442" s="16"/>
      <c r="K442" s="16"/>
      <c r="L442" s="16"/>
      <c r="M442" s="16"/>
      <c r="N442" s="16"/>
      <c r="O442" s="16"/>
      <c r="P442" s="16"/>
      <c r="Q442" s="16"/>
      <c r="R442" s="16"/>
      <c r="S442" s="16"/>
      <c r="T442" s="17"/>
      <c r="U442" s="18"/>
    </row>
    <row r="443" spans="1:21" x14ac:dyDescent="0.25">
      <c r="A443" s="16"/>
      <c r="B443" s="81"/>
      <c r="C443" s="16"/>
      <c r="D443" s="16"/>
      <c r="E443" s="16"/>
      <c r="F443" s="16"/>
      <c r="G443" s="16"/>
      <c r="H443" s="16"/>
      <c r="I443" s="16"/>
      <c r="J443" s="16"/>
      <c r="K443" s="16"/>
      <c r="L443" s="16"/>
      <c r="M443" s="16"/>
      <c r="N443" s="16"/>
      <c r="O443" s="16"/>
      <c r="P443" s="16"/>
      <c r="Q443" s="16"/>
      <c r="R443" s="16"/>
      <c r="S443" s="16"/>
      <c r="T443" s="17"/>
      <c r="U443" s="18"/>
    </row>
    <row r="444" spans="1:21" x14ac:dyDescent="0.25">
      <c r="A444" s="16"/>
      <c r="B444" s="81"/>
      <c r="C444" s="16"/>
      <c r="D444" s="16"/>
      <c r="E444" s="16"/>
      <c r="F444" s="16"/>
      <c r="G444" s="16"/>
      <c r="H444" s="16"/>
      <c r="I444" s="16"/>
      <c r="J444" s="16"/>
      <c r="K444" s="16"/>
      <c r="L444" s="16"/>
      <c r="M444" s="16"/>
      <c r="N444" s="16"/>
      <c r="O444" s="16"/>
      <c r="P444" s="16"/>
      <c r="Q444" s="16"/>
      <c r="R444" s="16"/>
      <c r="S444" s="16"/>
      <c r="T444" s="17"/>
      <c r="U444" s="18"/>
    </row>
    <row r="445" spans="1:21" x14ac:dyDescent="0.25">
      <c r="A445" s="16"/>
      <c r="B445" s="81"/>
      <c r="C445" s="16"/>
      <c r="D445" s="16"/>
      <c r="E445" s="16"/>
      <c r="F445" s="16"/>
      <c r="G445" s="16"/>
      <c r="H445" s="16"/>
      <c r="I445" s="16"/>
      <c r="J445" s="16"/>
      <c r="K445" s="16"/>
      <c r="L445" s="16"/>
      <c r="M445" s="16"/>
      <c r="N445" s="16"/>
      <c r="O445" s="16"/>
      <c r="P445" s="16"/>
      <c r="Q445" s="16"/>
      <c r="R445" s="16"/>
      <c r="S445" s="16"/>
      <c r="T445" s="17"/>
      <c r="U445" s="18"/>
    </row>
    <row r="446" spans="1:21" x14ac:dyDescent="0.25">
      <c r="A446" s="16"/>
      <c r="B446" s="81"/>
      <c r="C446" s="16"/>
      <c r="D446" s="16"/>
      <c r="E446" s="16"/>
      <c r="F446" s="16"/>
      <c r="G446" s="16"/>
      <c r="H446" s="16"/>
      <c r="I446" s="16"/>
      <c r="J446" s="16"/>
      <c r="K446" s="16"/>
      <c r="L446" s="16"/>
      <c r="M446" s="16"/>
      <c r="N446" s="16"/>
      <c r="O446" s="16"/>
      <c r="P446" s="16"/>
      <c r="Q446" s="16"/>
      <c r="R446" s="16"/>
      <c r="S446" s="16"/>
      <c r="T446" s="17"/>
      <c r="U446" s="18"/>
    </row>
    <row r="447" spans="1:21" x14ac:dyDescent="0.25">
      <c r="A447" s="16"/>
      <c r="B447" s="81"/>
      <c r="C447" s="16"/>
      <c r="D447" s="16"/>
      <c r="E447" s="16"/>
      <c r="F447" s="16"/>
      <c r="G447" s="16"/>
      <c r="H447" s="16"/>
      <c r="I447" s="16"/>
      <c r="J447" s="16"/>
      <c r="K447" s="16"/>
      <c r="L447" s="16"/>
      <c r="M447" s="16"/>
      <c r="N447" s="16"/>
      <c r="O447" s="16"/>
      <c r="P447" s="16"/>
      <c r="Q447" s="16"/>
      <c r="R447" s="16"/>
      <c r="S447" s="16"/>
      <c r="T447" s="17"/>
      <c r="U447" s="18"/>
    </row>
    <row r="448" spans="1:21" x14ac:dyDescent="0.25">
      <c r="A448" s="16"/>
      <c r="B448" s="81"/>
      <c r="C448" s="16"/>
      <c r="D448" s="16"/>
      <c r="E448" s="16"/>
      <c r="F448" s="16"/>
      <c r="G448" s="16"/>
      <c r="H448" s="16"/>
      <c r="I448" s="16"/>
      <c r="J448" s="16"/>
      <c r="K448" s="16"/>
      <c r="L448" s="16"/>
      <c r="M448" s="16"/>
      <c r="N448" s="16"/>
      <c r="O448" s="16"/>
      <c r="P448" s="16"/>
      <c r="Q448" s="16"/>
      <c r="R448" s="16"/>
      <c r="S448" s="16"/>
      <c r="T448" s="17"/>
      <c r="U448" s="18"/>
    </row>
    <row r="449" spans="1:21" x14ac:dyDescent="0.25">
      <c r="A449" s="16"/>
      <c r="B449" s="81"/>
      <c r="C449" s="16"/>
      <c r="D449" s="16"/>
      <c r="E449" s="16"/>
      <c r="F449" s="16"/>
      <c r="G449" s="16"/>
      <c r="H449" s="16"/>
      <c r="I449" s="16"/>
      <c r="J449" s="16"/>
      <c r="K449" s="16"/>
      <c r="L449" s="16"/>
      <c r="M449" s="16"/>
      <c r="N449" s="16"/>
      <c r="O449" s="16"/>
      <c r="P449" s="16"/>
      <c r="Q449" s="16"/>
      <c r="R449" s="16"/>
      <c r="S449" s="16"/>
      <c r="T449" s="17"/>
      <c r="U449" s="18"/>
    </row>
    <row r="450" spans="1:21" x14ac:dyDescent="0.25">
      <c r="A450" s="16"/>
      <c r="B450" s="81"/>
      <c r="C450" s="16"/>
      <c r="D450" s="16"/>
      <c r="E450" s="16"/>
      <c r="F450" s="16"/>
      <c r="G450" s="16"/>
      <c r="H450" s="16"/>
      <c r="I450" s="16"/>
      <c r="J450" s="16"/>
      <c r="K450" s="16"/>
      <c r="L450" s="16"/>
      <c r="M450" s="16"/>
      <c r="N450" s="16"/>
      <c r="O450" s="16"/>
      <c r="P450" s="16"/>
      <c r="Q450" s="16"/>
      <c r="R450" s="16"/>
      <c r="S450" s="16"/>
      <c r="T450" s="17"/>
      <c r="U450" s="18"/>
    </row>
    <row r="451" spans="1:21" x14ac:dyDescent="0.25">
      <c r="A451" s="16"/>
      <c r="B451" s="81"/>
      <c r="C451" s="16"/>
      <c r="D451" s="16"/>
      <c r="E451" s="16"/>
      <c r="F451" s="16"/>
      <c r="G451" s="16"/>
      <c r="H451" s="16"/>
      <c r="I451" s="16"/>
      <c r="J451" s="16"/>
      <c r="K451" s="16"/>
      <c r="L451" s="16"/>
      <c r="M451" s="16"/>
      <c r="N451" s="16"/>
      <c r="O451" s="16"/>
      <c r="P451" s="16"/>
      <c r="Q451" s="16"/>
      <c r="R451" s="16"/>
      <c r="S451" s="16"/>
      <c r="T451" s="17"/>
      <c r="U451" s="18"/>
    </row>
    <row r="452" spans="1:21" x14ac:dyDescent="0.25">
      <c r="A452" s="16"/>
      <c r="B452" s="81"/>
      <c r="C452" s="16"/>
      <c r="D452" s="16"/>
      <c r="E452" s="16"/>
      <c r="F452" s="16"/>
      <c r="G452" s="16"/>
      <c r="H452" s="16"/>
      <c r="I452" s="16"/>
      <c r="J452" s="16"/>
      <c r="K452" s="16"/>
      <c r="L452" s="16"/>
      <c r="M452" s="16"/>
      <c r="N452" s="16"/>
      <c r="O452" s="16"/>
      <c r="P452" s="16"/>
      <c r="Q452" s="16"/>
      <c r="R452" s="16"/>
      <c r="S452" s="16"/>
      <c r="T452" s="17"/>
      <c r="U452" s="18"/>
    </row>
    <row r="453" spans="1:21" x14ac:dyDescent="0.25">
      <c r="A453" s="16"/>
      <c r="B453" s="81"/>
      <c r="C453" s="16"/>
      <c r="D453" s="16"/>
      <c r="E453" s="16"/>
      <c r="F453" s="16"/>
      <c r="G453" s="16"/>
      <c r="H453" s="16"/>
      <c r="I453" s="16"/>
      <c r="J453" s="16"/>
      <c r="K453" s="16"/>
      <c r="L453" s="16"/>
      <c r="M453" s="16"/>
      <c r="N453" s="16"/>
      <c r="O453" s="16"/>
      <c r="P453" s="16"/>
      <c r="Q453" s="16"/>
      <c r="R453" s="16"/>
      <c r="S453" s="16"/>
      <c r="T453" s="17"/>
      <c r="U453" s="18"/>
    </row>
    <row r="454" spans="1:21" x14ac:dyDescent="0.25">
      <c r="A454" s="16"/>
      <c r="B454" s="81"/>
      <c r="C454" s="16"/>
      <c r="D454" s="16"/>
      <c r="E454" s="16"/>
      <c r="F454" s="16"/>
      <c r="G454" s="16"/>
      <c r="H454" s="16"/>
      <c r="I454" s="16"/>
      <c r="J454" s="16"/>
      <c r="K454" s="16"/>
      <c r="L454" s="16"/>
      <c r="M454" s="16"/>
      <c r="N454" s="16"/>
      <c r="O454" s="16"/>
      <c r="P454" s="16"/>
      <c r="Q454" s="16"/>
      <c r="R454" s="16"/>
      <c r="S454" s="16"/>
      <c r="T454" s="17"/>
      <c r="U454" s="18"/>
    </row>
    <row r="455" spans="1:21" x14ac:dyDescent="0.25">
      <c r="A455" s="16"/>
      <c r="B455" s="81"/>
      <c r="C455" s="16"/>
      <c r="D455" s="16"/>
      <c r="E455" s="16"/>
      <c r="F455" s="16"/>
      <c r="G455" s="16"/>
      <c r="H455" s="16"/>
      <c r="I455" s="16"/>
      <c r="J455" s="16"/>
      <c r="K455" s="16"/>
      <c r="L455" s="16"/>
      <c r="M455" s="16"/>
      <c r="N455" s="16"/>
      <c r="O455" s="16"/>
      <c r="P455" s="16"/>
      <c r="Q455" s="16"/>
      <c r="R455" s="16"/>
      <c r="S455" s="16"/>
      <c r="T455" s="17"/>
      <c r="U455" s="18"/>
    </row>
    <row r="456" spans="1:21" x14ac:dyDescent="0.25">
      <c r="A456" s="16"/>
      <c r="B456" s="81"/>
      <c r="C456" s="16"/>
      <c r="D456" s="16"/>
      <c r="E456" s="16"/>
      <c r="F456" s="16"/>
      <c r="G456" s="16"/>
      <c r="H456" s="16"/>
      <c r="I456" s="16"/>
      <c r="J456" s="16"/>
      <c r="K456" s="16"/>
      <c r="L456" s="16"/>
      <c r="M456" s="16"/>
      <c r="N456" s="16"/>
      <c r="O456" s="16"/>
      <c r="P456" s="16"/>
      <c r="Q456" s="16"/>
      <c r="R456" s="16"/>
      <c r="S456" s="16"/>
      <c r="T456" s="17"/>
      <c r="U456" s="18"/>
    </row>
    <row r="457" spans="1:21" x14ac:dyDescent="0.25">
      <c r="A457" s="16"/>
      <c r="B457" s="81"/>
      <c r="C457" s="16"/>
      <c r="D457" s="16"/>
      <c r="E457" s="16"/>
      <c r="F457" s="16"/>
      <c r="G457" s="16"/>
      <c r="H457" s="16"/>
      <c r="I457" s="16"/>
      <c r="J457" s="16"/>
      <c r="K457" s="16"/>
      <c r="L457" s="16"/>
      <c r="M457" s="16"/>
      <c r="N457" s="16"/>
      <c r="O457" s="16"/>
      <c r="P457" s="16"/>
      <c r="Q457" s="16"/>
      <c r="R457" s="16"/>
      <c r="S457" s="16"/>
      <c r="T457" s="17"/>
      <c r="U457" s="18"/>
    </row>
    <row r="458" spans="1:21" x14ac:dyDescent="0.25">
      <c r="A458" s="16"/>
      <c r="B458" s="81"/>
      <c r="C458" s="16"/>
      <c r="D458" s="16"/>
      <c r="E458" s="16"/>
      <c r="F458" s="16"/>
      <c r="G458" s="16"/>
      <c r="H458" s="16"/>
      <c r="I458" s="16"/>
      <c r="J458" s="16"/>
      <c r="K458" s="16"/>
      <c r="L458" s="16"/>
      <c r="M458" s="16"/>
      <c r="N458" s="16"/>
      <c r="O458" s="16"/>
      <c r="P458" s="16"/>
      <c r="Q458" s="16"/>
      <c r="R458" s="16"/>
      <c r="S458" s="16"/>
      <c r="T458" s="17"/>
      <c r="U458" s="18"/>
    </row>
    <row r="459" spans="1:21" x14ac:dyDescent="0.25">
      <c r="A459" s="16"/>
      <c r="B459" s="81"/>
      <c r="C459" s="16"/>
      <c r="D459" s="16"/>
      <c r="E459" s="16"/>
      <c r="F459" s="16"/>
      <c r="G459" s="16"/>
      <c r="H459" s="16"/>
      <c r="I459" s="16"/>
      <c r="J459" s="16"/>
      <c r="K459" s="16"/>
      <c r="L459" s="16"/>
      <c r="M459" s="16"/>
      <c r="N459" s="16"/>
      <c r="O459" s="16"/>
      <c r="P459" s="16"/>
      <c r="Q459" s="16"/>
      <c r="R459" s="16"/>
      <c r="S459" s="16"/>
      <c r="T459" s="17"/>
      <c r="U459" s="18"/>
    </row>
    <row r="460" spans="1:21" x14ac:dyDescent="0.25">
      <c r="A460" s="16"/>
      <c r="B460" s="81"/>
      <c r="C460" s="16"/>
      <c r="D460" s="16"/>
      <c r="E460" s="16"/>
      <c r="F460" s="16"/>
      <c r="G460" s="16"/>
      <c r="H460" s="16"/>
      <c r="I460" s="16"/>
      <c r="J460" s="16"/>
      <c r="K460" s="16"/>
      <c r="L460" s="16"/>
      <c r="M460" s="16"/>
      <c r="N460" s="16"/>
      <c r="O460" s="16"/>
      <c r="P460" s="16"/>
      <c r="Q460" s="16"/>
      <c r="R460" s="16"/>
      <c r="S460" s="16"/>
      <c r="T460" s="17"/>
      <c r="U460" s="18"/>
    </row>
    <row r="461" spans="1:21" x14ac:dyDescent="0.25">
      <c r="A461" s="16"/>
      <c r="B461" s="81"/>
      <c r="C461" s="16"/>
      <c r="D461" s="16"/>
      <c r="E461" s="16"/>
      <c r="F461" s="16"/>
      <c r="G461" s="16"/>
      <c r="H461" s="16"/>
      <c r="I461" s="16"/>
      <c r="J461" s="16"/>
      <c r="K461" s="16"/>
      <c r="L461" s="16"/>
      <c r="M461" s="16"/>
      <c r="N461" s="16"/>
      <c r="O461" s="16"/>
      <c r="P461" s="16"/>
      <c r="Q461" s="16"/>
      <c r="R461" s="16"/>
      <c r="S461" s="16"/>
      <c r="T461" s="17"/>
      <c r="U461" s="18"/>
    </row>
    <row r="462" spans="1:21" x14ac:dyDescent="0.25">
      <c r="A462" s="16"/>
      <c r="B462" s="81"/>
      <c r="C462" s="16"/>
      <c r="D462" s="16"/>
      <c r="E462" s="16"/>
      <c r="F462" s="16"/>
      <c r="G462" s="16"/>
      <c r="H462" s="16"/>
      <c r="I462" s="16"/>
      <c r="J462" s="16"/>
      <c r="K462" s="16"/>
      <c r="L462" s="16"/>
      <c r="M462" s="16"/>
      <c r="N462" s="16"/>
      <c r="O462" s="16"/>
      <c r="P462" s="16"/>
      <c r="Q462" s="16"/>
      <c r="R462" s="16"/>
      <c r="S462" s="16"/>
      <c r="T462" s="17"/>
      <c r="U462" s="18"/>
    </row>
  </sheetData>
  <mergeCells count="9">
    <mergeCell ref="Q8:R8"/>
    <mergeCell ref="S8:T8"/>
    <mergeCell ref="E2:G2"/>
    <mergeCell ref="N8:O8"/>
    <mergeCell ref="L8:M8"/>
    <mergeCell ref="J8:K8"/>
    <mergeCell ref="H8:I8"/>
    <mergeCell ref="E4:H4"/>
    <mergeCell ref="E6:H6"/>
  </mergeCells>
  <phoneticPr fontId="3" type="noConversion"/>
  <conditionalFormatting sqref="I10:I93">
    <cfRule type="cellIs" dxfId="33" priority="54" operator="equal">
      <formula>"Mycket hög"</formula>
    </cfRule>
    <cfRule type="cellIs" dxfId="32" priority="60" operator="equal">
      <formula>"Låg"</formula>
    </cfRule>
    <cfRule type="cellIs" dxfId="31" priority="61" operator="equal">
      <formula>"Mycket låg"</formula>
    </cfRule>
    <cfRule type="cellIs" dxfId="30" priority="62" operator="equal">
      <formula>"Medel"</formula>
    </cfRule>
    <cfRule type="cellIs" dxfId="29" priority="63" operator="equal">
      <formula>"Hög"</formula>
    </cfRule>
  </conditionalFormatting>
  <conditionalFormatting sqref="I10:U93">
    <cfRule type="cellIs" dxfId="28" priority="53" operator="equal">
      <formula>"Accepteras"</formula>
    </cfRule>
  </conditionalFormatting>
  <conditionalFormatting sqref="K10:K93">
    <cfRule type="cellIs" dxfId="27" priority="64" operator="equal">
      <formula>"Medel"</formula>
    </cfRule>
    <cfRule type="cellIs" dxfId="26" priority="65" operator="equal">
      <formula>"Liten"</formula>
    </cfRule>
    <cfRule type="cellIs" dxfId="25" priority="66" operator="equal">
      <formula>"Stor"</formula>
    </cfRule>
    <cfRule type="cellIs" dxfId="24" priority="67" operator="equal">
      <formula>"Allvarlig"</formula>
    </cfRule>
  </conditionalFormatting>
  <conditionalFormatting sqref="M10:M93">
    <cfRule type="cellIs" dxfId="23" priority="72" operator="equal">
      <formula>"Medel"</formula>
    </cfRule>
    <cfRule type="cellIs" dxfId="22" priority="73" operator="equal">
      <formula>"Kort"</formula>
    </cfRule>
    <cfRule type="cellIs" dxfId="21" priority="74" operator="equal">
      <formula>"Lång"</formula>
    </cfRule>
  </conditionalFormatting>
  <conditionalFormatting sqref="O10:P93">
    <cfRule type="cellIs" dxfId="20" priority="80" operator="equal">
      <formula>"Regionalt"</formula>
    </cfRule>
    <cfRule type="cellIs" dxfId="19" priority="81" operator="equal">
      <formula>"Lokalt"</formula>
    </cfRule>
    <cfRule type="cellIs" dxfId="18" priority="82" operator="equal">
      <formula>"Nationellt"</formula>
    </cfRule>
  </conditionalFormatting>
  <conditionalFormatting sqref="R10:R93">
    <cfRule type="cellIs" dxfId="17" priority="96" operator="equal">
      <formula>"Mycket Hög"</formula>
    </cfRule>
    <cfRule type="cellIs" dxfId="16" priority="97" operator="equal">
      <formula>"Hög"</formula>
    </cfRule>
    <cfRule type="cellIs" dxfId="15" priority="98" operator="equal">
      <formula>"Medelhög"</formula>
    </cfRule>
    <cfRule type="cellIs" dxfId="14" priority="99" operator="equal">
      <formula>"låg"</formula>
    </cfRule>
  </conditionalFormatting>
  <conditionalFormatting sqref="T10:T93">
    <cfRule type="cellIs" dxfId="13" priority="92" operator="equal">
      <formula>"Extremt hög"</formula>
    </cfRule>
    <cfRule type="cellIs" dxfId="12" priority="93" operator="equal">
      <formula>"Hög"</formula>
    </cfRule>
    <cfRule type="cellIs" dxfId="11" priority="94" operator="equal">
      <formula>"Medel"</formula>
    </cfRule>
    <cfRule type="cellIs" dxfId="10" priority="95" operator="equal">
      <formula>"Låg"</formula>
    </cfRule>
  </conditionalFormatting>
  <conditionalFormatting sqref="W10:X93">
    <cfRule type="cellIs" dxfId="9" priority="33" operator="equal">
      <formula>"Extremt hög"</formula>
    </cfRule>
    <cfRule type="cellIs" dxfId="8" priority="34" operator="equal">
      <formula>"Hög"</formula>
    </cfRule>
    <cfRule type="cellIs" dxfId="7" priority="35" operator="equal">
      <formula>"Medel"</formula>
    </cfRule>
    <cfRule type="cellIs" dxfId="6" priority="36" operator="equal">
      <formula>"Låg"</formula>
    </cfRule>
  </conditionalFormatting>
  <conditionalFormatting sqref="AA10:AA93">
    <cfRule type="cellIs" dxfId="5" priority="37" operator="equal">
      <formula>"Klar"</formula>
    </cfRule>
    <cfRule type="cellIs" dxfId="4" priority="38" operator="equal">
      <formula>"Mer än 50 %"</formula>
    </cfRule>
    <cfRule type="cellIs" dxfId="3" priority="39" operator="equal">
      <formula>"Mindre än 50 %"</formula>
    </cfRule>
    <cfRule type="cellIs" dxfId="2" priority="40"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R10:R93</xm:sqref>
        </x14:dataValidation>
        <x14:dataValidation type="list" allowBlank="1" showInputMessage="1" showErrorMessage="1" xr:uid="{00000000-0002-0000-0200-000002000000}">
          <x14:formula1>
            <xm:f>Data!$J$6:$J$10</xm:f>
          </x14:formula1>
          <xm:sqref>U9:U93</xm:sqref>
        </x14:dataValidation>
        <x14:dataValidation type="list" allowBlank="1" showInputMessage="1" showErrorMessage="1" xr:uid="{CD296D6B-5C66-40E9-B4AA-A0FEE410DD17}">
          <x14:formula1>
            <xm:f>Data!$N$6:$N$9</xm:f>
          </x14:formula1>
          <xm:sqref>O10:O93</xm:sqref>
        </x14:dataValidation>
        <x14:dataValidation type="list" allowBlank="1" showInputMessage="1" showErrorMessage="1" xr:uid="{CF49DA38-C126-4B5E-BCE0-31D869CC1B56}">
          <x14:formula1>
            <xm:f>Data!$P$6:$P$9</xm:f>
          </x14:formula1>
          <xm:sqref>M10:M93</xm:sqref>
        </x14:dataValidation>
        <x14:dataValidation type="list" allowBlank="1" showInputMessage="1" showErrorMessage="1" xr:uid="{6650AAF3-08B6-46C9-AB47-4B1154C1E46C}">
          <x14:formula1>
            <xm:f>Data!$R$6:$R$9</xm:f>
          </x14:formula1>
          <xm:sqref>K10:K93</xm:sqref>
        </x14:dataValidation>
        <x14:dataValidation type="list" allowBlank="1" showInputMessage="1" showErrorMessage="1" xr:uid="{5E8200C0-1B5F-48D2-B21B-F1BB1B82FDE6}">
          <x14:formula1>
            <xm:f>Data!$T$6:$T$11</xm:f>
          </x14:formula1>
          <xm:sqref>I10:I93</xm:sqref>
        </x14:dataValidation>
        <x14:dataValidation type="list" allowBlank="1" showInputMessage="1" showErrorMessage="1" xr:uid="{EB6FC2D1-D09F-4EFC-9E49-4003D24AB1DA}">
          <x14:formula1>
            <xm:f>Data!$L$6:$L$10</xm:f>
          </x14:formula1>
          <xm:sqref>AA9:AA93</xm:sqref>
        </x14:dataValidation>
        <x14:dataValidation type="list" allowBlank="1" showInputMessage="1" showErrorMessage="1" xr:uid="{E981E101-4B04-438C-869C-FF5F65D625F9}">
          <x14:formula1>
            <xm:f>Data!$H$16:$H$20</xm:f>
          </x14:formula1>
          <xm:sqref>W10:W93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09"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6" t="s">
        <v>88</v>
      </c>
      <c r="B6" s="108"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6" t="s">
        <v>89</v>
      </c>
      <c r="B7" s="108" t="s">
        <v>87</v>
      </c>
      <c r="C7" s="76"/>
      <c r="D7" s="76"/>
      <c r="E7" s="76" t="s">
        <v>77</v>
      </c>
      <c r="F7" s="76" t="s">
        <v>68</v>
      </c>
      <c r="G7" s="76" t="s">
        <v>76</v>
      </c>
      <c r="H7" s="101" t="s">
        <v>76</v>
      </c>
      <c r="I7" s="28"/>
      <c r="J7" s="28"/>
      <c r="K7" s="127"/>
      <c r="L7" s="127"/>
      <c r="M7" s="127"/>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6" t="s">
        <v>90</v>
      </c>
      <c r="B8" s="108"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6" t="s">
        <v>91</v>
      </c>
      <c r="B9" s="108"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6" t="s">
        <v>92</v>
      </c>
      <c r="B10" s="108"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6" t="s">
        <v>93</v>
      </c>
      <c r="B11" s="108"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6" t="s">
        <v>94</v>
      </c>
      <c r="B12" s="108"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6" t="s">
        <v>95</v>
      </c>
      <c r="B13" s="108"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6" t="s">
        <v>96</v>
      </c>
      <c r="B14" s="108"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6" t="s">
        <v>18</v>
      </c>
      <c r="B15" s="108"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6" t="s">
        <v>19</v>
      </c>
      <c r="B16" s="108"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6" t="s">
        <v>20</v>
      </c>
      <c r="B17" s="108"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6" t="s">
        <v>21</v>
      </c>
      <c r="B18" s="108"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6" t="s">
        <v>22</v>
      </c>
      <c r="B19" s="108"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6" t="s">
        <v>23</v>
      </c>
      <c r="B20" s="108"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6" t="s">
        <v>24</v>
      </c>
      <c r="B21" s="108"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6" t="s">
        <v>25</v>
      </c>
      <c r="B22" s="108"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6" t="s">
        <v>26</v>
      </c>
      <c r="B23" s="108"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6" t="s">
        <v>27</v>
      </c>
      <c r="B24" s="108"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6" t="s">
        <v>28</v>
      </c>
      <c r="B25" s="108"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6" t="s">
        <v>29</v>
      </c>
      <c r="B26" s="108"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6" t="s">
        <v>30</v>
      </c>
      <c r="B27" s="108"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6" t="s">
        <v>31</v>
      </c>
      <c r="B28" s="108"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6" t="s">
        <v>32</v>
      </c>
      <c r="B29" s="108"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6" t="s">
        <v>33</v>
      </c>
      <c r="B30" s="108"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6" t="s">
        <v>34</v>
      </c>
      <c r="B31" s="108"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6" t="s">
        <v>35</v>
      </c>
      <c r="B32" s="108"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6" t="s">
        <v>36</v>
      </c>
      <c r="B33" s="108"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6" t="s">
        <v>37</v>
      </c>
      <c r="B34" s="108"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6" t="s">
        <v>38</v>
      </c>
      <c r="B35" s="108"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6" t="s">
        <v>39</v>
      </c>
      <c r="B36" s="108"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6" t="s">
        <v>40</v>
      </c>
      <c r="B37" s="108"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6" t="s">
        <v>41</v>
      </c>
      <c r="B38" s="108"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6" t="s">
        <v>42</v>
      </c>
      <c r="B39" s="108"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6" t="s">
        <v>43</v>
      </c>
      <c r="B40" s="108"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6" t="s">
        <v>44</v>
      </c>
      <c r="B41" s="108"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6" t="s">
        <v>45</v>
      </c>
      <c r="B42" s="108"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6" t="s">
        <v>46</v>
      </c>
      <c r="B43" s="108"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6" t="s">
        <v>47</v>
      </c>
      <c r="B44" s="108"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6" t="s">
        <v>48</v>
      </c>
      <c r="B45" s="108"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6" t="s">
        <v>49</v>
      </c>
      <c r="B46" s="108"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6" t="s">
        <v>50</v>
      </c>
      <c r="B47" s="108"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6" t="s">
        <v>51</v>
      </c>
      <c r="B48" s="108"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6" t="s">
        <v>52</v>
      </c>
      <c r="B49" s="108"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6" t="s">
        <v>53</v>
      </c>
      <c r="B50" s="108"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6" t="s">
        <v>54</v>
      </c>
      <c r="B51" s="108"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6" t="s">
        <v>55</v>
      </c>
      <c r="B52" s="108"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6" t="s">
        <v>56</v>
      </c>
      <c r="B53" s="108"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6" t="s">
        <v>57</v>
      </c>
      <c r="B54" s="108"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7" t="s">
        <v>58</v>
      </c>
      <c r="B55" s="108"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8"/>
      <c r="D3" s="128"/>
      <c r="E3" s="128"/>
      <c r="F3" s="128"/>
      <c r="G3" s="128"/>
      <c r="H3" s="128"/>
      <c r="I3" s="128"/>
      <c r="J3" s="128"/>
      <c r="K3" s="128"/>
      <c r="L3" s="128"/>
    </row>
    <row r="4" spans="1:12" ht="20.100000000000001" customHeight="1" x14ac:dyDescent="0.25">
      <c r="B4" s="51" t="s">
        <v>150</v>
      </c>
      <c r="C4" s="128"/>
      <c r="D4" s="129"/>
      <c r="E4" s="128"/>
      <c r="F4" s="129"/>
      <c r="G4" s="128"/>
      <c r="H4" s="129"/>
      <c r="I4" s="128"/>
      <c r="J4" s="129"/>
      <c r="K4" s="128"/>
      <c r="L4" s="129"/>
    </row>
    <row r="5" spans="1:12" ht="20.100000000000001" customHeight="1" x14ac:dyDescent="0.25">
      <c r="B5" s="51" t="s">
        <v>151</v>
      </c>
      <c r="C5" s="128"/>
      <c r="D5" s="129"/>
      <c r="E5" s="128"/>
      <c r="F5" s="129"/>
      <c r="G5" s="128"/>
      <c r="H5" s="129"/>
      <c r="I5" s="128"/>
      <c r="J5" s="129"/>
      <c r="K5" s="128"/>
      <c r="L5" s="129"/>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8"/>
      <c r="D7" s="129"/>
      <c r="E7" s="128"/>
      <c r="F7" s="129"/>
      <c r="G7" s="128"/>
      <c r="H7" s="129"/>
      <c r="I7" s="128"/>
      <c r="J7" s="129"/>
      <c r="K7" s="128"/>
      <c r="L7" s="129"/>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30"/>
      <c r="D11" s="130"/>
    </row>
    <row r="12" spans="1:12" ht="20.100000000000001" customHeight="1" x14ac:dyDescent="0.25">
      <c r="C12" s="130"/>
      <c r="D12" s="130"/>
    </row>
    <row r="13" spans="1:12" ht="20.100000000000001" customHeight="1" x14ac:dyDescent="0.25">
      <c r="A13" s="48"/>
      <c r="B13" s="49" t="s">
        <v>129</v>
      </c>
      <c r="C13" s="130"/>
      <c r="D13" s="130"/>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 ref="I3:J3"/>
    <mergeCell ref="I4:J4"/>
    <mergeCell ref="I5:J5"/>
    <mergeCell ref="I7:J7"/>
    <mergeCell ref="K3:L3"/>
    <mergeCell ref="K4:L4"/>
    <mergeCell ref="K5:L5"/>
    <mergeCell ref="K7:L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4.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Props1.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2.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4.xml><?xml version="1.0" encoding="utf-8"?>
<ds:datastoreItem xmlns:ds="http://schemas.openxmlformats.org/officeDocument/2006/customXml" ds:itemID="{D093952A-58BA-4204-BF9D-DCAD279207D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